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u Drive\PASTA PAM\1 Licitações\Catalão\2024\CONCORRÊNCIA ELETRÔNICA No 010.2024\02 - Proposta\Cheia\PAM\Proposta vencedora\Lote 04\"/>
    </mc:Choice>
  </mc:AlternateContent>
  <xr:revisionPtr revIDLastSave="0" documentId="13_ncr:1_{D831E23C-155F-4F9E-82F8-B6E29DC2F7E2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Orçamento Sintético" sheetId="1" r:id="rId1"/>
    <sheet name="CPUs" sheetId="5" r:id="rId2"/>
    <sheet name="Mat., Mão obra e Eqp - Lote  04" sheetId="7" r:id="rId3"/>
    <sheet name="CFF" sheetId="2" r:id="rId4"/>
    <sheet name="BDI 1" sheetId="3" r:id="rId5"/>
    <sheet name="BDI 2" sheetId="4" r:id="rId6"/>
    <sheet name="Encargos Sociais" sheetId="6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____REC3" localSheetId="6">#REF!</definedName>
    <definedName name="______REC3" localSheetId="2">#REF!</definedName>
    <definedName name="______REC3">#REF!</definedName>
    <definedName name="______REC35" localSheetId="2">#REF!</definedName>
    <definedName name="______REC35">#REF!</definedName>
    <definedName name="______REC4" localSheetId="2">#REF!</definedName>
    <definedName name="______REC4">#REF!</definedName>
    <definedName name="______REP1" localSheetId="2">#REF!</definedName>
    <definedName name="______REP1">#REF!</definedName>
    <definedName name="______REP15" localSheetId="2">#REF!</definedName>
    <definedName name="______REP15">#REF!</definedName>
    <definedName name="______REP2" localSheetId="2">#REF!</definedName>
    <definedName name="______REP2">#REF!</definedName>
    <definedName name="______SE2" localSheetId="2">#REF!</definedName>
    <definedName name="______SE2">#REF!</definedName>
    <definedName name="_____REC3" localSheetId="2">#REF!</definedName>
    <definedName name="_____REC3">#REF!</definedName>
    <definedName name="_____REC35" localSheetId="2">#REF!</definedName>
    <definedName name="_____REC35">#REF!</definedName>
    <definedName name="_____REC4" localSheetId="2">#REF!</definedName>
    <definedName name="_____REC4">#REF!</definedName>
    <definedName name="_____REP1" localSheetId="2">#REF!</definedName>
    <definedName name="_____REP1">#REF!</definedName>
    <definedName name="_____REP15" localSheetId="2">#REF!</definedName>
    <definedName name="_____REP15">#REF!</definedName>
    <definedName name="_____REP2" localSheetId="2">#REF!</definedName>
    <definedName name="_____REP2">#REF!</definedName>
    <definedName name="____REC3" localSheetId="2">#REF!</definedName>
    <definedName name="____REC3">#REF!</definedName>
    <definedName name="____REC35" localSheetId="2">#REF!</definedName>
    <definedName name="____REC35">#REF!</definedName>
    <definedName name="____REC4" localSheetId="2">#REF!</definedName>
    <definedName name="____REC4">#REF!</definedName>
    <definedName name="____REP1" localSheetId="2">#REF!</definedName>
    <definedName name="____REP1">#REF!</definedName>
    <definedName name="____REP15" localSheetId="2">#REF!</definedName>
    <definedName name="____REP15">#REF!</definedName>
    <definedName name="____REP2" localSheetId="2">#REF!</definedName>
    <definedName name="____REP2">#REF!</definedName>
    <definedName name="____SE2" localSheetId="2">#REF!</definedName>
    <definedName name="____SE2">#REF!</definedName>
    <definedName name="___REC3" localSheetId="2">#REF!</definedName>
    <definedName name="___REC3">#REF!</definedName>
    <definedName name="___REC35" localSheetId="2">#REF!</definedName>
    <definedName name="___REC35">#REF!</definedName>
    <definedName name="___REC4" localSheetId="2">#REF!</definedName>
    <definedName name="___REC4">#REF!</definedName>
    <definedName name="___REP1" localSheetId="2">#REF!</definedName>
    <definedName name="___REP1">#REF!</definedName>
    <definedName name="___REP15" localSheetId="2">#REF!</definedName>
    <definedName name="___REP15">#REF!</definedName>
    <definedName name="___REP2" localSheetId="2">#REF!</definedName>
    <definedName name="___REP2">#REF!</definedName>
    <definedName name="___SE2" localSheetId="2">#REF!</definedName>
    <definedName name="___SE2">#REF!</definedName>
    <definedName name="__REC3" localSheetId="2">#REF!</definedName>
    <definedName name="__REC3">#REF!</definedName>
    <definedName name="__REC35" localSheetId="2">#REF!</definedName>
    <definedName name="__REC35">#REF!</definedName>
    <definedName name="__REC4" localSheetId="2">#REF!</definedName>
    <definedName name="__REC4">#REF!</definedName>
    <definedName name="__REP1" localSheetId="2">#REF!</definedName>
    <definedName name="__REP1">#REF!</definedName>
    <definedName name="__REP15" localSheetId="2">#REF!</definedName>
    <definedName name="__REP15">#REF!</definedName>
    <definedName name="__REP2" localSheetId="2">#REF!</definedName>
    <definedName name="__REP2">#REF!</definedName>
    <definedName name="__SE2" localSheetId="2">#REF!</definedName>
    <definedName name="__SE2">#REF!</definedName>
    <definedName name="_Key1" localSheetId="2" hidden="1">#REF!</definedName>
    <definedName name="_Key1" hidden="1">#REF!</definedName>
    <definedName name="_Key2" localSheetId="2" hidden="1">#REF!</definedName>
    <definedName name="_Key2" hidden="1">#REF!</definedName>
    <definedName name="_Order1" hidden="1">255</definedName>
    <definedName name="_Order2" hidden="1">255</definedName>
    <definedName name="_REC3" localSheetId="6">#REF!</definedName>
    <definedName name="_REC3" localSheetId="2">#REF!</definedName>
    <definedName name="_REC3">#REF!</definedName>
    <definedName name="_REC35" localSheetId="2">#REF!</definedName>
    <definedName name="_REC35">#REF!</definedName>
    <definedName name="_REC4" localSheetId="2">#REF!</definedName>
    <definedName name="_REC4">#REF!</definedName>
    <definedName name="_REP1" localSheetId="2">#REF!</definedName>
    <definedName name="_REP1">#REF!</definedName>
    <definedName name="_REP15" localSheetId="2">#REF!</definedName>
    <definedName name="_REP15">#REF!</definedName>
    <definedName name="_REP2" localSheetId="2">#REF!</definedName>
    <definedName name="_REP2">#REF!</definedName>
    <definedName name="_SE2" localSheetId="2">#REF!</definedName>
    <definedName name="_SE2">#REF!</definedName>
    <definedName name="_Sort" localSheetId="2" hidden="1">#REF!</definedName>
    <definedName name="_Sort" hidden="1">#REF!</definedName>
    <definedName name="a">'[1]RP-1 SB (3)'!$D$31</definedName>
    <definedName name="AC" localSheetId="6">#REF!</definedName>
    <definedName name="AC" localSheetId="2">#REF!</definedName>
    <definedName name="AC">#REF!</definedName>
    <definedName name="ACOMPANHAMENTO" hidden="1">IF(VALUE([2]MENU!$O$4)=2,"BM","PLE")</definedName>
    <definedName name="activatedados.form2" localSheetId="5">IF(ISNUMBER('[3]Modelo de Eventograma'!$K1),'[3]Modelo de Eventograma'!$K1&amp;"-"&amp;INDEX(Eventos,'[3]Modelo de Eventograma'!$K1,2),"")</definedName>
    <definedName name="activatedados.form2" localSheetId="6">IF(ISNUMBER(#REF!),#REF!&amp;"-"&amp;INDEX('Encargos Sociais'!Eventos,#REF!,2),"")</definedName>
    <definedName name="activatedados.form2" localSheetId="2">IF(ISNUMBER('[3]Modelo de Eventograma'!$K1),'[3]Modelo de Eventograma'!$K1&amp;"-"&amp;INDEX(Eventos,'[3]Modelo de Eventograma'!$K1,2),"")</definedName>
    <definedName name="activatedados.form2">IF(ISNUMBER('[3]Modelo de Eventograma'!$K1),'[3]Modelo de Eventograma'!$K1&amp;"-"&amp;INDEX(Eventos,'[3]Modelo de Eventograma'!$K1,2),"")</definedName>
    <definedName name="APOIO" localSheetId="2">#REF!</definedName>
    <definedName name="APOIO">#REF!</definedName>
    <definedName name="_xlnm.Extract" localSheetId="2">#REF!</definedName>
    <definedName name="_xlnm.Extract">#REF!</definedName>
    <definedName name="_xlnm.Print_Area" localSheetId="6">'Encargos Sociais'!$B$2:$E$44</definedName>
    <definedName name="artExec" localSheetId="6">#REF!</definedName>
    <definedName name="artExec" localSheetId="2">#REF!</definedName>
    <definedName name="artExec">#REF!</definedName>
    <definedName name="artFiscal" localSheetId="6">#REF!</definedName>
    <definedName name="artFiscal">[3]DADOS!$D$23</definedName>
    <definedName name="asfa" localSheetId="6">#REF!</definedName>
    <definedName name="asfa" localSheetId="2">#REF!</definedName>
    <definedName name="asfa">#REF!</definedName>
    <definedName name="ASFASDF" localSheetId="2">#REF!</definedName>
    <definedName name="ASFASDF">#REF!</definedName>
    <definedName name="AUTOEVENTO" hidden="1">[2]CÁLCULO!$A$12</definedName>
    <definedName name="aux" localSheetId="2">#REF!</definedName>
    <definedName name="aux">#REF!</definedName>
    <definedName name="_xlnm.Database" localSheetId="2">#REF!</definedName>
    <definedName name="_xlnm.Database">#REF!</definedName>
    <definedName name="BE" localSheetId="2">#REF!</definedName>
    <definedName name="BE">#REF!</definedName>
    <definedName name="BI" localSheetId="2">#REF!</definedName>
    <definedName name="BI">#REF!</definedName>
    <definedName name="BL" localSheetId="2">#REF!</definedName>
    <definedName name="BL">#REF!</definedName>
    <definedName name="CÁLCULO.NúmeroDeFrentes" hidden="1">COLUMN([2]CÁLCULO!$AI$15)-COLUMN([2]CÁLCULO!$Q$15)</definedName>
    <definedName name="cargoTomador" localSheetId="2">#REF!</definedName>
    <definedName name="cargoTomador">#REF!</definedName>
    <definedName name="CER" localSheetId="2">#REF!</definedName>
    <definedName name="CER">#REF!</definedName>
    <definedName name="CI" localSheetId="2">#REF!</definedName>
    <definedName name="CI">#REF!</definedName>
    <definedName name="CL" localSheetId="2">#REF!</definedName>
    <definedName name="CL">#REF!</definedName>
    <definedName name="çl" localSheetId="2">#REF!</definedName>
    <definedName name="çl">#REF!</definedName>
    <definedName name="CR" localSheetId="2">#REF!</definedName>
    <definedName name="CR">#REF!</definedName>
    <definedName name="creaExec" localSheetId="2">#REF!</definedName>
    <definedName name="creaExec">#REF!</definedName>
    <definedName name="creaFiscal" localSheetId="6">#REF!</definedName>
    <definedName name="creaFiscal">[3]DADOS!$C$23</definedName>
    <definedName name="creaPLE" localSheetId="6">#REF!</definedName>
    <definedName name="creaPLE">[3]DADOS!$C$20</definedName>
    <definedName name="_xlnm.Criteria" localSheetId="2">#REF!</definedName>
    <definedName name="_xlnm.Criteria">#REF!</definedName>
    <definedName name="Cronograma" localSheetId="6">#REF!</definedName>
    <definedName name="Cronograma">'[3]Modelo de Cronograma'!$B$40:$BB$45</definedName>
    <definedName name="Cronograma.LinhaPadrão" localSheetId="2">#REF!</definedName>
    <definedName name="Cronograma.LinhaPadrão">#REF!</definedName>
    <definedName name="Cronograma.MesesQuadro" localSheetId="5">COUNTA(OFFSET(Cronograma,0,0,,1))*4</definedName>
    <definedName name="Cronograma.MesesQuadro" localSheetId="6">COUNTA(OFFSET('Encargos Sociais'!Cronograma,0,0,,1))*4</definedName>
    <definedName name="Cronograma.MesesQuadro" localSheetId="2">COUNTA(OFFSET(Cronograma,0,0,,1))*4</definedName>
    <definedName name="Cronograma.MesesQuadro">COUNTA(OFFSET(Cronograma,0,0,,1))*4</definedName>
    <definedName name="Cronograma.NumPeríodos" localSheetId="5">MAX(Cronograma.Períodos)</definedName>
    <definedName name="Cronograma.NumPeríodos" localSheetId="6">MAX('Encargos Sociais'!Cronograma.Períodos)</definedName>
    <definedName name="Cronograma.NumPeríodos" localSheetId="2">MAX(Cronograma.Períodos)</definedName>
    <definedName name="Cronograma.NumPeríodos">MAX(Cronograma.Períodos)</definedName>
    <definedName name="Cronograma.Padrão" localSheetId="6">#REF!</definedName>
    <definedName name="Cronograma.Padrão" localSheetId="2">#REF!</definedName>
    <definedName name="Cronograma.Padrão">#REF!</definedName>
    <definedName name="Cronograma.Períodos" localSheetId="6">OFFSET(#REF!,1,0):OFFSET(#REF!,-1,0)</definedName>
    <definedName name="Cronograma.Períodos">OFFSET('[3]Modelo de Cronograma'!$E$33,1,0):OFFSET('[3]Modelo de Cronograma'!$BB$40,-1,0)</definedName>
    <definedName name="Cronograma.Períodos.LinhaPadrão" localSheetId="2">#REF!</definedName>
    <definedName name="Cronograma.Períodos.LinhaPadrão">#REF!</definedName>
    <definedName name="CRONOPLE.ValorDoEvento" hidden="1">SUMIF([2]CÁLCULO!$M$15:$M$59,[2]CRONOPLE!$B1,OFFSET([2]CÁLCULO!$AI$15:$AI$59,0,[2]CRONOPLE!A$12))</definedName>
    <definedName name="CronoPrev" localSheetId="6">OFFSET([4]CronoPrev!$B$13,1,0):OFFSET([4]CronoPrev!$G$26,-1,0)</definedName>
    <definedName name="CronoPrev" localSheetId="2">OFFSET(#REF!,1,0):OFFSET(#REF!,-1,0)</definedName>
    <definedName name="CronoPrev">OFFSET(#REF!,1,0):OFFSET(#REF!,-1,0)</definedName>
    <definedName name="CronoPrev.LinhaPadrão">#REF!</definedName>
    <definedName name="DADOS.LinhaPadrão" localSheetId="6">#REF!</definedName>
    <definedName name="DADOS.LinhaPadrão" localSheetId="2">#REF!</definedName>
    <definedName name="DADOS.LinhaPadrão">#REF!</definedName>
    <definedName name="dasd" localSheetId="2">#REF!</definedName>
    <definedName name="dasd">#REF!</definedName>
    <definedName name="Data" localSheetId="2">#REF!</definedName>
    <definedName name="Data">#REF!</definedName>
    <definedName name="dataInicioObra" localSheetId="6">#REF!</definedName>
    <definedName name="dataInicioObra">[3]DADOS!$H$13</definedName>
    <definedName name="dddd" localSheetId="2">#REF!</definedName>
    <definedName name="dddd">#REF!</definedName>
    <definedName name="deactivatedados.form1" localSheetId="6">IF(#REF!="","",VALUE(LEFT(#REF!,(FIND("-",#REF!,1))-1)))</definedName>
    <definedName name="deactivatedados.form1">IF('[3]Modelo de Eventograma'!B1="","",VALUE(LEFT('[3]Modelo de Eventograma'!B1,(FIND("-",'[3]Modelo de Eventograma'!B1,1))-1)))</definedName>
    <definedName name="DESONERACAO" localSheetId="5" hidden="1">IF(OR(Import.Desoneracao="DESONERADO",Import.Desoneracao="SIM"),"SIM","NÃO")</definedName>
    <definedName name="DESONERACAO" localSheetId="6" hidden="1">IF(OR(Import.Desoneracao="DESONERADO",Import.Desoneracao="SIM"),"SIM","NÃO")</definedName>
    <definedName name="DESONERACAO" localSheetId="2" hidden="1">IF(OR(Import.Desoneracao="DESONERADO",Import.Desoneracao="SIM"),"SIM","NÃO")</definedName>
    <definedName name="DESONERACAO" hidden="1">IF(OR(Import.Desoneracao="DESONERADO",Import.Desoneracao="SIM"),"SIM","NÃO")</definedName>
    <definedName name="Detalhamento" localSheetId="6">OFFSET(#REF!,1,0):OFFSET(#REF!,-1,0)</definedName>
    <definedName name="Detalhamento">OFFSET('[3]Modelo de Detalhamento'!$A$16,1,0):OFFSET('[3]Modelo de Detalhamento'!$A$66,-1,0)</definedName>
    <definedName name="Detalhamento.Filtro" localSheetId="2">#REF!</definedName>
    <definedName name="Detalhamento.Filtro">#REF!</definedName>
    <definedName name="Detalhamento.Imprimir" localSheetId="5">'[3]Modelo de Detalhamento'!$E$2:OFFSET('[3]Modelo de Detalhamento'!$K$69,0,MAX(TRUNC(numFrentes/6,0)+IF(MOD(numFrentes,6)&lt;&gt;0,1,0),1)*6)</definedName>
    <definedName name="Detalhamento.Imprimir" localSheetId="6">#REF!:OFFSET(#REF!,0,MAX(TRUNC('Encargos Sociais'!numFrentes/6,0)+IF(MOD('Encargos Sociais'!numFrentes,6)&lt;&gt;0,1,0),1)*6)</definedName>
    <definedName name="Detalhamento.Imprimir" localSheetId="2">'[3]Modelo de Detalhamento'!$E$2:OFFSET('[3]Modelo de Detalhamento'!$K$69,0,MAX(TRUNC(numFrentes/6,0)+IF(MOD(numFrentes,6)&lt;&gt;0,1,0),1)*6)</definedName>
    <definedName name="Detalhamento.Imprimir">'[3]Modelo de Detalhamento'!$E$2:OFFSET('[3]Modelo de Detalhamento'!$K$69,0,MAX(TRUNC(numFrentes/6,0)+IF(MOD(numFrentes,6)&lt;&gt;0,1,0),1)*6)</definedName>
    <definedName name="Detalhamento.LinhaPadrão" localSheetId="2">#REF!</definedName>
    <definedName name="Detalhamento.LinhaPadrão">#REF!</definedName>
    <definedName name="Detalhamento.OpçãoServiços" localSheetId="6">#REF!</definedName>
    <definedName name="Detalhamento.OpçãoServiços">'[3]Modelo de Detalhamento'!$B$12</definedName>
    <definedName name="Detalhamento.OpçõesExibição" localSheetId="6">#REF!</definedName>
    <definedName name="Detalhamento.OpçõesExibição">'[3]Modelo de Detalhamento'!$B$6:$B$7</definedName>
    <definedName name="Detalhamento.OpçõesServiços" localSheetId="6">#REF!</definedName>
    <definedName name="Detalhamento.OpçõesServiços">'[3]Modelo de Detalhamento'!$B$9:$B$11</definedName>
    <definedName name="dfs">'[5]RP-1 SB (3)'!$B$13</definedName>
    <definedName name="dr" localSheetId="6">#REF!</definedName>
    <definedName name="dr" localSheetId="2">#REF!</definedName>
    <definedName name="dr">#REF!</definedName>
    <definedName name="DRE" localSheetId="2">#REF!</definedName>
    <definedName name="DRE">#REF!</definedName>
    <definedName name="DRI" localSheetId="2">#REF!</definedName>
    <definedName name="DRI">#REF!</definedName>
    <definedName name="DRN" localSheetId="2">#REF!</definedName>
    <definedName name="DRN">#REF!</definedName>
    <definedName name="dsad" localSheetId="2">#REF!</definedName>
    <definedName name="dsad">#REF!</definedName>
    <definedName name="DT">[6]Dados!$A$6</definedName>
    <definedName name="EA" localSheetId="6">#REF!</definedName>
    <definedName name="EA" localSheetId="2">#REF!</definedName>
    <definedName name="EA">#REF!</definedName>
    <definedName name="EB" localSheetId="2">#REF!</definedName>
    <definedName name="EB">#REF!</definedName>
    <definedName name="EC" localSheetId="2">#REF!</definedName>
    <definedName name="EC">#REF!</definedName>
    <definedName name="Edital" localSheetId="2">#REF!</definedName>
    <definedName name="Edital">#REF!</definedName>
    <definedName name="eeeeeee" localSheetId="2">#REF!</definedName>
    <definedName name="eeeeeee">#REF!</definedName>
    <definedName name="elton" localSheetId="2">#REF!</definedName>
    <definedName name="elton">#REF!</definedName>
    <definedName name="equipamento" localSheetId="2">#REF!</definedName>
    <definedName name="equipamento">#REF!</definedName>
    <definedName name="Eventograma_e_Quantitativos.Imprimir" localSheetId="5">'[3]Modelo de Eventograma'!$C$4:OFFSET('[3]Modelo de Eventograma'!$M$70,0,MAX(TRUNC(numFrentes/6,0)+IF(MOD(numFrentes,6)&lt;&gt;0,1,0),1)*6)</definedName>
    <definedName name="Eventograma_e_Quantitativos.Imprimir" localSheetId="6">#REF!:OFFSET(#REF!,0,MAX(TRUNC('Encargos Sociais'!numFrentes/6,0)+IF(MOD('Encargos Sociais'!numFrentes,6)&lt;&gt;0,1,0),1)*6)</definedName>
    <definedName name="Eventograma_e_Quantitativos.Imprimir" localSheetId="2">'[3]Modelo de Eventograma'!$C$4:OFFSET('[3]Modelo de Eventograma'!$M$70,0,MAX(TRUNC(numFrentes/6,0)+IF(MOD(numFrentes,6)&lt;&gt;0,1,0),1)*6)</definedName>
    <definedName name="Eventograma_e_Quantitativos.Imprimir">'[3]Modelo de Eventograma'!$C$4:OFFSET('[3]Modelo de Eventograma'!$M$70,0,MAX(TRUNC(numFrentes/6,0)+IF(MOD(numFrentes,6)&lt;&gt;0,1,0),1)*6)</definedName>
    <definedName name="Eventograma_e_Quantitativos.LinhaPadrão" localSheetId="2">#REF!</definedName>
    <definedName name="Eventograma_e_Quantitativos.LinhaPadrão">#REF!</definedName>
    <definedName name="Eventos" localSheetId="6">OFFSET(#REF!,1,0):OFFSET(#REF!,-1,0)</definedName>
    <definedName name="Eventos">OFFSET([3]DADOS!$A$33,1,0):OFFSET([3]DADOS!$C$40,-1,0)</definedName>
    <definedName name="EventosVariaveis" localSheetId="6">OFFSET(#REF!,1,0):OFFSET(#REF!,-1,0)</definedName>
    <definedName name="EventosVariaveis">OFFSET([3]DADOS!$A$34,1,0):OFFSET([3]DADOS!$C$40,-1,0)</definedName>
    <definedName name="ex" localSheetId="2">#REF!</definedName>
    <definedName name="ex">#REF!</definedName>
    <definedName name="Excel_BuiltIn_Print_Titles_1" localSheetId="2">#REF!</definedName>
    <definedName name="Excel_BuiltIn_Print_Titles_1">#REF!</definedName>
    <definedName name="Excel_BuiltIn_Print_Titles_2" localSheetId="2">#REF!</definedName>
    <definedName name="Excel_BuiltIn_Print_Titles_2">#REF!</definedName>
    <definedName name="EXT" localSheetId="2">#REF!</definedName>
    <definedName name="EXT">#REF!</definedName>
    <definedName name="FAL" localSheetId="2">#REF!</definedName>
    <definedName name="FAL">#REF!</definedName>
    <definedName name="FaltaEvento" localSheetId="6">#REF!</definedName>
    <definedName name="FaltaEvento" localSheetId="2">#REF!</definedName>
    <definedName name="FaltaEvento">#REF!</definedName>
    <definedName name="FFFFF" localSheetId="2">#REF!</definedName>
    <definedName name="FFFFF">#REF!</definedName>
    <definedName name="fss">'[5]RP-1 SB (3)'!$E$39</definedName>
    <definedName name="GAC" localSheetId="6">#REF!</definedName>
    <definedName name="GAC" localSheetId="2">#REF!</definedName>
    <definedName name="GAC">#REF!</definedName>
    <definedName name="GCD" localSheetId="2">#REF!</definedName>
    <definedName name="GCD">#REF!</definedName>
    <definedName name="GCE" localSheetId="2">#REF!</definedName>
    <definedName name="GCE">#REF!</definedName>
    <definedName name="gfgfg">'[5]RP-1 SB (3)'!$D$31</definedName>
    <definedName name="GR" localSheetId="6">#REF!</definedName>
    <definedName name="GR" localSheetId="2">#REF!</definedName>
    <definedName name="GR">#REF!</definedName>
    <definedName name="_xlnm.Recorder" localSheetId="2">#REF!</definedName>
    <definedName name="_xlnm.Recorder">#REF!</definedName>
    <definedName name="hoje">TODAY()</definedName>
    <definedName name="Import.Ação" localSheetId="2">#REF!</definedName>
    <definedName name="Import.Ação">#REF!</definedName>
    <definedName name="Import.CNPJ" localSheetId="2">#REF!</definedName>
    <definedName name="Import.CNPJ">#REF!</definedName>
    <definedName name="Import.Convênio" localSheetId="2">#REF!</definedName>
    <definedName name="Import.Convênio">#REF!</definedName>
    <definedName name="Import.CR" localSheetId="2">#REF!</definedName>
    <definedName name="Import.CR">#REF!</definedName>
    <definedName name="Import.CTEF" localSheetId="2">#REF!</definedName>
    <definedName name="Import.CTEF">#REF!</definedName>
    <definedName name="Import.DataAssinaturaCR" localSheetId="2">#REF!</definedName>
    <definedName name="Import.DataAssinaturaCR">#REF!</definedName>
    <definedName name="Import.DataInícioObra" localSheetId="2">#REF!</definedName>
    <definedName name="Import.DataInícioObra">#REF!</definedName>
    <definedName name="Import.Descrição" localSheetId="2">#REF!</definedName>
    <definedName name="Import.Descrição">#REF!</definedName>
    <definedName name="Import.Desoneracao" hidden="1">OFFSET([2]DADOS!$G$18,0,-1)</definedName>
    <definedName name="Import.Empresa" localSheetId="2">#REF!</definedName>
    <definedName name="Import.Empresa">#REF!</definedName>
    <definedName name="Import.FrenteDeObra" localSheetId="2">#REF!</definedName>
    <definedName name="Import.FrenteDeObra">#REF!</definedName>
    <definedName name="Import.Gestor" localSheetId="2">#REF!</definedName>
    <definedName name="Import.Gestor">#REF!</definedName>
    <definedName name="Import.Gigov" localSheetId="2">#REF!</definedName>
    <definedName name="Import.Gigov">#REF!</definedName>
    <definedName name="Import.Item" localSheetId="6">OFFSET(#REF!,1,0):OFFSET(#REF!,-1,0)</definedName>
    <definedName name="Import.Item">OFFSET('[3]Modelo de Eventograma'!$D$17,1,0):OFFSET('[3]Modelo de Eventograma'!$D$61,-1,0)</definedName>
    <definedName name="Import.Localidade" localSheetId="2">#REF!</definedName>
    <definedName name="Import.Localidade">#REF!</definedName>
    <definedName name="Import.Município" localSheetId="6">#REF!</definedName>
    <definedName name="Import.Município">[3]DADOS!$D$10</definedName>
    <definedName name="Import.numEventos" localSheetId="6">OFFSET(#REF!,1,0):OFFSET(#REF!,-1,0)</definedName>
    <definedName name="Import.numEventos">OFFSET('[3]Modelo de Eventograma'!$K$17,1,0):OFFSET('[3]Modelo de Eventograma'!$K$61,-1,0)</definedName>
    <definedName name="Import.ObjetoCR" localSheetId="2">#REF!</definedName>
    <definedName name="Import.ObjetoCR">#REF!</definedName>
    <definedName name="Import.ObjetoCTEF" localSheetId="2">#REF!</definedName>
    <definedName name="Import.ObjetoCTEF">#REF!</definedName>
    <definedName name="Import.PLE" localSheetId="6">OFFSET(#REF!,1,0):OFFSET(#REF!,-1,0)</definedName>
    <definedName name="Import.PLE">OFFSET([3]PLE!$E$33,1,0):OFFSET([3]PLE!$BB$40,-1,0)</definedName>
    <definedName name="Import.PLQ" localSheetId="6">OFFSET(#REF!,1,0):OFFSET(#REF!,-1,0)</definedName>
    <definedName name="Import.PLQ">OFFSET('[3]Modelo de Eventograma'!$N$17,1,0):OFFSET('[3]Modelo de Eventograma'!$BK$61,-1,0)</definedName>
    <definedName name="Import.PreçoTotal" localSheetId="6">OFFSET(#REF!,1,0):OFFSET(#REF!,-1,0)</definedName>
    <definedName name="Import.PreçoTotal">OFFSET('[3]Modelo de Eventograma'!$I$17,1,0):OFFSET('[3]Modelo de Eventograma'!$I$61,-1,0)</definedName>
    <definedName name="Import.Programa" localSheetId="2">#REF!</definedName>
    <definedName name="Import.Programa">#REF!</definedName>
    <definedName name="Import.Proponente" localSheetId="2">#REF!</definedName>
    <definedName name="Import.Proponente">#REF!</definedName>
    <definedName name="Import.Unidade" localSheetId="6">OFFSET(#REF!,1,0):OFFSET(#REF!,-1,0)</definedName>
    <definedName name="Import.Unidade">OFFSET('[3]Modelo de Eventograma'!$F$17,1,0):OFFSET('[3]Modelo de Eventograma'!$F$61,-1,0)</definedName>
    <definedName name="LARG" localSheetId="2">#REF!</definedName>
    <definedName name="LARG">#REF!</definedName>
    <definedName name="LB" localSheetId="2">#REF!</definedName>
    <definedName name="LB">#REF!</definedName>
    <definedName name="LForçamento" localSheetId="6">OFFSET(#REF!,-1,0)</definedName>
    <definedName name="LForçamento">OFFSET('[3]Modelo de Eventograma'!$61:$61,-1,0)</definedName>
    <definedName name="Licitante">'[7]2.1.1'!$B$3</definedName>
    <definedName name="LIorçamento" localSheetId="6">OFFSET(#REF!,1,0)</definedName>
    <definedName name="LIorçamento">OFFSET('[3]Modelo de Eventograma'!$17:$17,1,0)</definedName>
    <definedName name="LT" localSheetId="6">#REF!</definedName>
    <definedName name="LT" localSheetId="2">#REF!</definedName>
    <definedName name="LT">#REF!</definedName>
    <definedName name="mais_um" localSheetId="6">OFFSET(#REF!,-1,0)+1</definedName>
    <definedName name="mais_um">OFFSET('[3]Modelo de Detalhamento'!A1,-1,0)+1</definedName>
    <definedName name="Mão_de_Obra" localSheetId="2">#REF!</definedName>
    <definedName name="Mão_de_Obra">#REF!</definedName>
    <definedName name="materiais" localSheetId="2">#REF!</definedName>
    <definedName name="materiais">#REF!</definedName>
    <definedName name="mediçao" localSheetId="6">#REF!</definedName>
    <definedName name="mediçao">[3]PLE!$AX$28</definedName>
    <definedName name="Medições" localSheetId="6">#REF!</definedName>
    <definedName name="Medições">[3]PLE!$B$40:$BB$47</definedName>
    <definedName name="Medições.Padrão" localSheetId="6">#REF!</definedName>
    <definedName name="Medições.Padrão" localSheetId="2">#REF!</definedName>
    <definedName name="Medições.Padrão">#REF!</definedName>
    <definedName name="nomeTomador" localSheetId="2">#REF!</definedName>
    <definedName name="nomeTomador">#REF!</definedName>
    <definedName name="numEventos" localSheetId="5">COUNT(OFFSET(Eventos,0,0,,1))</definedName>
    <definedName name="numEventos" localSheetId="6">COUNT(OFFSET('Encargos Sociais'!Eventos,0,0,,1))</definedName>
    <definedName name="numEventos" localSheetId="2">COUNT(OFFSET(Eventos,0,0,,1))</definedName>
    <definedName name="numEventos">COUNT(OFFSET(Eventos,0,0,,1))</definedName>
    <definedName name="numFrentes" localSheetId="6">COUNTIF(#REF!,"&lt;&gt;"&amp;"")</definedName>
    <definedName name="numFrentes">COUNTIF('[3]Modelo de Eventograma'!$N$15:$BK$15,"&lt;&gt;"&amp;"")</definedName>
    <definedName name="OAE" localSheetId="2">#REF!</definedName>
    <definedName name="OAE">#REF!</definedName>
    <definedName name="Objeto" localSheetId="2">#REF!</definedName>
    <definedName name="Objeto">#REF!</definedName>
    <definedName name="ORÇAMENTO.BancoRef" hidden="1">'[8]ORÇAMENTO GERAL'!$F$10</definedName>
    <definedName name="PAV" localSheetId="2">#REF!</definedName>
    <definedName name="PAV">#REF!</definedName>
    <definedName name="periodoMediçao" localSheetId="5">INDEX([3]Resumo_de_Acompanhamento!$C$14:$C$37,mediçao)</definedName>
    <definedName name="periodoMediçao" localSheetId="6">INDEX(#REF!,'Encargos Sociais'!mediçao)</definedName>
    <definedName name="periodoMediçao" localSheetId="2">INDEX([3]Resumo_de_Acompanhamento!$C$14:$C$37,mediçao)</definedName>
    <definedName name="periodoMediçao">INDEX([3]Resumo_de_Acompanhamento!$C$14:$C$37,mediçao)</definedName>
    <definedName name="PG" localSheetId="2">#REF!</definedName>
    <definedName name="PG">#REF!</definedName>
    <definedName name="PLE" localSheetId="6">OFFSET(#REF!,1,0):OFFSET(#REF!,-1,0)</definedName>
    <definedName name="PLE">OFFSET([3]PLE!$E$33,1,0):OFFSET([3]PLE!$BB$40,-1,0)</definedName>
    <definedName name="PLE.LinhaPadrão" localSheetId="2">#REF!</definedName>
    <definedName name="PLE.LinhaPadrão">#REF!</definedName>
    <definedName name="PRE" localSheetId="2">#REF!</definedName>
    <definedName name="PRE">#REF!</definedName>
    <definedName name="PreçoServiçoPorFrente" localSheetId="6">OFFSET(#REF!,1,0):OFFSET(#REF!,-1,0)</definedName>
    <definedName name="PreçoServiçoPorFrente">OFFSET('[3]Modelo de Eventograma'!$BM$17,1,0):OFFSET('[3]Modelo de Eventograma'!$DJ$61,-1,0)</definedName>
    <definedName name="PreçoServiçosPorFrente.Executados" localSheetId="6">OFFSET(#REF!,1,0):OFFSET(#REF!,-1,0)</definedName>
    <definedName name="PreçoServiçosPorFrente.Executados">OFFSET('[3]Modelo de Eventograma'!$DM$17,1,0):OFFSET('[3]Modelo de Eventograma'!$FJ$61,-1,0)</definedName>
    <definedName name="re" localSheetId="6">#REF!</definedName>
    <definedName name="re" localSheetId="2">#REF!</definedName>
    <definedName name="re">#REF!</definedName>
    <definedName name="REFERENCIA.Descricao" localSheetId="5" hidden="1">IF(ISNUMBER('[8]ORÇAMENTO GERAL'!$AF1),OFFSET(INDIRECT(ORÇAMENTO.BancoRef),'[8]ORÇAMENTO GERAL'!$AF1-1,3,1),'[8]ORÇAMENTO GERAL'!$AF1)</definedName>
    <definedName name="REFERENCIA.Descricao" localSheetId="6" hidden="1">IF(ISNUMBER('[8]ORÇAMENTO GERAL'!$AF1),OFFSET(INDIRECT(ORÇAMENTO.BancoRef),'[8]ORÇAMENTO GERAL'!$AF1-1,3,1),'[8]ORÇAMENTO GERAL'!$AF1)</definedName>
    <definedName name="REFERENCIA.Descricao" localSheetId="2" hidden="1">IF(ISNUMBER('[8]ORÇAMENTO GERAL'!$AF1),OFFSET(INDIRECT(ORÇAMENTO.BancoRef),'[8]ORÇAMENTO GERAL'!$AF1-1,3,1),'[8]ORÇAMENTO GERAL'!$AF1)</definedName>
    <definedName name="REFERENCIA.Descricao" hidden="1">IF(ISNUMBER('[8]ORÇAMENTO GERAL'!$AF1),OFFSET(INDIRECT(ORÇAMENTO.BancoRef),'[8]ORÇAMENTO GERAL'!$AF1-1,3,1),'[8]ORÇAMENTO GERAL'!$AF1)</definedName>
    <definedName name="respExec" localSheetId="6">#REF!</definedName>
    <definedName name="respExec" localSheetId="2">#REF!</definedName>
    <definedName name="respExec">#REF!</definedName>
    <definedName name="respFiscal" localSheetId="6">#REF!</definedName>
    <definedName name="respFiscal">[3]DADOS!$A$23</definedName>
    <definedName name="respPLE" localSheetId="6">#REF!</definedName>
    <definedName name="respPLE">[3]DADOS!$A$20</definedName>
    <definedName name="Resumo_de_Acompanhamento" localSheetId="6">OFFSET(#REF!,1,0):OFFSET(#REF!,-1,0)</definedName>
    <definedName name="Resumo_de_Acompanhamento">OFFSET([3]Resumo_de_Acompanhamento!$B$13,1,0):OFFSET([3]Resumo_de_Acompanhamento!$M$38,-1,0)</definedName>
    <definedName name="Resumo_de_Acompanhamento.LinhaPadrão" localSheetId="2">#REF!</definedName>
    <definedName name="Resumo_de_Acompanhamento.LinhaPadrão">#REF!</definedName>
    <definedName name="REV" localSheetId="2">#REF!</definedName>
    <definedName name="REV">#REF!</definedName>
    <definedName name="RLC" localSheetId="2">#REF!</definedName>
    <definedName name="RLC">#REF!</definedName>
    <definedName name="SA" localSheetId="2">#REF!</definedName>
    <definedName name="SA">#REF!</definedName>
    <definedName name="saa">'[5]RP-1 SB (3)'!$G$39</definedName>
    <definedName name="SAKA" localSheetId="6">#REF!</definedName>
    <definedName name="SAKA" localSheetId="2">#REF!</definedName>
    <definedName name="SAKA">#REF!</definedName>
    <definedName name="SDASDAWDA" localSheetId="2">#REF!</definedName>
    <definedName name="SDASDAWDA">#REF!</definedName>
    <definedName name="SEG" localSheetId="2">#REF!</definedName>
    <definedName name="SEG">#REF!</definedName>
    <definedName name="SENHAGT" hidden="1">"eventosglobais"</definedName>
    <definedName name="Serviços">[9]Serviços!$A:$I</definedName>
    <definedName name="SIH" localSheetId="6">#REF!</definedName>
    <definedName name="SIH" localSheetId="2">#REF!</definedName>
    <definedName name="SIH">#REF!</definedName>
    <definedName name="SIN" localSheetId="2">#REF!</definedName>
    <definedName name="SIN">#REF!</definedName>
    <definedName name="SIV" localSheetId="2">#REF!</definedName>
    <definedName name="SIV">#REF!</definedName>
    <definedName name="ss" localSheetId="2">#REF!</definedName>
    <definedName name="ss">#REF!</definedName>
    <definedName name="TIPOORCAMENTO" hidden="1">IF(VALUE([2]MENU!$O$3)=2,"Licitado","Proposto")</definedName>
    <definedName name="TituloEventos" localSheetId="6">OFFSET(#REF!,1,0):OFFSET(#REF!,-1,0)</definedName>
    <definedName name="TituloEventos">OFFSET([3]DADOS!$J$33,1,0):OFFSET([3]DADOS!$J$40,-1,0)</definedName>
    <definedName name="TotalEventos" localSheetId="5">SUM(TotalPorEvento)</definedName>
    <definedName name="TotalEventos" localSheetId="6">SUM('Encargos Sociais'!TotalPorEvento)</definedName>
    <definedName name="TotalEventos" localSheetId="2">SUM(TotalPorEvento)</definedName>
    <definedName name="TotalEventos">SUM(TotalPorEvento)</definedName>
    <definedName name="TotalPorEvento" localSheetId="6">#REF!:OFFSET(#REF!,-1,0)</definedName>
    <definedName name="TotalPorEvento">'[3]Modelo de Eventograma'!$I$61:OFFSET('[3]Modelo de Eventograma'!$I$67,-1,0)</definedName>
    <definedName name="TRP" localSheetId="2">#REF!</definedName>
    <definedName name="TRP">#REF!</definedName>
    <definedName name="ttttt" localSheetId="2">#REF!</definedName>
    <definedName name="ttttt">#REF!</definedName>
    <definedName name="últimaMedição" localSheetId="5">MAX(Import.PLE)</definedName>
    <definedName name="últimaMedição" localSheetId="6">MAX('Encargos Sociais'!Import.PLE)</definedName>
    <definedName name="últimaMedição" localSheetId="2">MAX(Import.PLE)</definedName>
    <definedName name="últimaMedição">MAX(Import.PLE)</definedName>
    <definedName name="ValoresPorEvento" localSheetId="6">#REF!:OFFSET(#REF!,-1,0)</definedName>
    <definedName name="ValoresPorEvento">'[3]Modelo de Eventograma'!$N$61:OFFSET('[3]Modelo de Eventograma'!$BK$67,-1,0)</definedName>
    <definedName name="ValoresPorEvento.LinhaPadrão" localSheetId="2">#REF!</definedName>
    <definedName name="ValoresPorEvento.LinhaPadrão">#REF!</definedName>
    <definedName name="VR" localSheetId="2">#REF!</definedName>
    <definedName name="VR">#REF!</definedName>
    <definedName name="WWWWW" localSheetId="2">#REF!</definedName>
    <definedName name="WWWWW">#REF!</definedName>
    <definedName name="YYY" localSheetId="2">#REF!</definedName>
    <definedName name="YYY">#REF!</definedName>
  </definedNames>
  <calcPr calcId="191029"/>
</workbook>
</file>

<file path=xl/calcChain.xml><?xml version="1.0" encoding="utf-8"?>
<calcChain xmlns="http://schemas.openxmlformats.org/spreadsheetml/2006/main">
  <c r="N32" i="7" l="1"/>
  <c r="M32" i="7"/>
  <c r="L32" i="7"/>
  <c r="K32" i="7"/>
  <c r="O32" i="7" s="1"/>
  <c r="O31" i="7"/>
  <c r="N31" i="7"/>
  <c r="M31" i="7"/>
  <c r="L31" i="7"/>
  <c r="K31" i="7"/>
  <c r="N30" i="7"/>
  <c r="M30" i="7"/>
  <c r="L30" i="7"/>
  <c r="K30" i="7"/>
  <c r="O30" i="7" s="1"/>
  <c r="N29" i="7"/>
  <c r="M29" i="7"/>
  <c r="L29" i="7"/>
  <c r="K29" i="7"/>
  <c r="O29" i="7" s="1"/>
  <c r="N28" i="7"/>
  <c r="M28" i="7"/>
  <c r="L28" i="7"/>
  <c r="K28" i="7"/>
  <c r="O28" i="7" s="1"/>
  <c r="N27" i="7"/>
  <c r="M27" i="7"/>
  <c r="L27" i="7"/>
  <c r="K27" i="7"/>
  <c r="O27" i="7" s="1"/>
  <c r="N26" i="7"/>
  <c r="M26" i="7"/>
  <c r="L26" i="7"/>
  <c r="K26" i="7"/>
  <c r="O26" i="7" s="1"/>
  <c r="N25" i="7"/>
  <c r="M25" i="7"/>
  <c r="L25" i="7"/>
  <c r="K25" i="7"/>
  <c r="O25" i="7" s="1"/>
  <c r="N23" i="7"/>
  <c r="M23" i="7"/>
  <c r="L23" i="7"/>
  <c r="K23" i="7"/>
  <c r="O23" i="7" s="1"/>
  <c r="O22" i="7"/>
  <c r="N22" i="7"/>
  <c r="M22" i="7"/>
  <c r="L22" i="7"/>
  <c r="K22" i="7"/>
  <c r="O21" i="7"/>
  <c r="N21" i="7"/>
  <c r="M21" i="7"/>
  <c r="L21" i="7"/>
  <c r="K21" i="7"/>
  <c r="N20" i="7"/>
  <c r="M20" i="7"/>
  <c r="L20" i="7"/>
  <c r="K20" i="7"/>
  <c r="O20" i="7" s="1"/>
  <c r="N19" i="7"/>
  <c r="M19" i="7"/>
  <c r="L19" i="7"/>
  <c r="K19" i="7"/>
  <c r="O19" i="7" s="1"/>
  <c r="N17" i="7"/>
  <c r="M17" i="7"/>
  <c r="L17" i="7"/>
  <c r="K17" i="7"/>
  <c r="O17" i="7" s="1"/>
  <c r="N16" i="7"/>
  <c r="M16" i="7"/>
  <c r="L16" i="7"/>
  <c r="K16" i="7"/>
  <c r="O16" i="7" s="1"/>
  <c r="N15" i="7"/>
  <c r="M15" i="7"/>
  <c r="L15" i="7"/>
  <c r="K15" i="7"/>
  <c r="O15" i="7" s="1"/>
  <c r="O14" i="7"/>
  <c r="N14" i="7"/>
  <c r="M14" i="7"/>
  <c r="L14" i="7"/>
  <c r="K14" i="7"/>
  <c r="O13" i="7"/>
  <c r="N13" i="7"/>
  <c r="M13" i="7"/>
  <c r="L13" i="7"/>
  <c r="K13" i="7"/>
  <c r="O11" i="7"/>
  <c r="N11" i="7"/>
  <c r="M11" i="7"/>
  <c r="L11" i="7"/>
  <c r="K11" i="7"/>
  <c r="N9" i="7"/>
  <c r="M9" i="7"/>
  <c r="L9" i="7"/>
  <c r="K9" i="7"/>
  <c r="O9" i="7" s="1"/>
  <c r="O8" i="7"/>
  <c r="N8" i="7"/>
  <c r="M8" i="7"/>
  <c r="L8" i="7"/>
  <c r="K8" i="7"/>
  <c r="H13" i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2" i="1"/>
  <c r="I22" i="1" s="1"/>
  <c r="H21" i="1"/>
  <c r="I21" i="1" s="1"/>
  <c r="H20" i="1"/>
  <c r="I20" i="1" s="1"/>
  <c r="H19" i="1"/>
  <c r="I19" i="1" s="1"/>
  <c r="H18" i="1"/>
  <c r="I18" i="1" s="1"/>
  <c r="H16" i="1"/>
  <c r="I16" i="1" s="1"/>
  <c r="H15" i="1"/>
  <c r="I15" i="1" s="1"/>
  <c r="H14" i="1"/>
  <c r="I14" i="1" s="1"/>
  <c r="I13" i="1"/>
  <c r="H12" i="1"/>
  <c r="I12" i="1" s="1"/>
  <c r="H10" i="1"/>
  <c r="I10" i="1" s="1"/>
  <c r="H8" i="1"/>
  <c r="I8" i="1" s="1"/>
  <c r="H7" i="1"/>
  <c r="I7" i="1" s="1"/>
  <c r="E39" i="6"/>
  <c r="D39" i="6"/>
  <c r="E34" i="6"/>
  <c r="D34" i="6"/>
  <c r="E28" i="6"/>
  <c r="D28" i="6"/>
  <c r="E17" i="6"/>
  <c r="E40" i="6" s="1"/>
  <c r="D17" i="6"/>
  <c r="D40" i="6" s="1"/>
  <c r="I5" i="1"/>
  <c r="D20" i="4"/>
  <c r="D20" i="3"/>
</calcChain>
</file>

<file path=xl/sharedStrings.xml><?xml version="1.0" encoding="utf-8"?>
<sst xmlns="http://schemas.openxmlformats.org/spreadsheetml/2006/main" count="6723" uniqueCount="782">
  <si>
    <t>Obra</t>
  </si>
  <si>
    <t>Bancos</t>
  </si>
  <si>
    <t>B.D.I.</t>
  </si>
  <si>
    <t>Encargos Sociais</t>
  </si>
  <si>
    <t>Contratação de serviços de recapeamento asfáltico em CBUQ (e=3,00 cm média), sinalização horizontal e vertical, e drenagem superficial (meio-fio e sarjetas), conforme Contrato de Repasse nº 945648/2023/MCIDADES/CAIXA, em atendimento às necessidades da Secretaria Municipal de Transportes</t>
  </si>
  <si>
    <t xml:space="preserve">SINAPI - 01/2024 - Minas Gerais
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</si>
  <si>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</si>
  <si>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</si>
  <si>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</si>
  <si>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</si>
  <si>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</si>
  <si>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</si>
  <si>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</si>
  <si>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</si>
  <si>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</si>
  <si>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</si>
  <si>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</si>
  <si>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Serviço preliminar</t>
  </si>
  <si>
    <t xml:space="preserve"> 1.1 </t>
  </si>
  <si>
    <t>SINAPI</t>
  </si>
  <si>
    <t>PLACA DE OBRA (PARA CONSTRUCAO CIVIL) EM CHAPA GALVANIZADA *N. 22*, ADESIVADA, DE *2,4 X 1,2* M (SEM POSTES PARA FIXACAO)</t>
  </si>
  <si>
    <t>m²</t>
  </si>
  <si>
    <t xml:space="preserve"> 1.2 </t>
  </si>
  <si>
    <t>LOCACAO DE CONTAINER 2,30 X 6,00 M, ALT. 2,50 M, COM 1 SANITARIO, PARA ESCRITORIO, COMPLETO, SEM DIVISORIAS INTERNAS (NAO INCLUI MOBILIZACAO/DESMOBILIZACAO)</t>
  </si>
  <si>
    <t>MÊS</t>
  </si>
  <si>
    <t xml:space="preserve"> 2 </t>
  </si>
  <si>
    <t>Administração Local</t>
  </si>
  <si>
    <t xml:space="preserve"> 2.1 </t>
  </si>
  <si>
    <t>ADM OBRA</t>
  </si>
  <si>
    <t xml:space="preserve"> 3 </t>
  </si>
  <si>
    <t>Recapeamento</t>
  </si>
  <si>
    <t xml:space="preserve"> 3.1 </t>
  </si>
  <si>
    <t>EXECUÇÃO DE PINTURA DE LIGAÇÃO SEM EMULSÃO ASFALTICA RR-2C SINAPI 08/2023</t>
  </si>
  <si>
    <t xml:space="preserve"> 3.2 </t>
  </si>
  <si>
    <t>EMULSÃO AS FALTICA RR2C + ICMS 17% ANP 01/2024</t>
  </si>
  <si>
    <t>T</t>
  </si>
  <si>
    <t xml:space="preserve"> 3.3 </t>
  </si>
  <si>
    <t xml:space="preserve"> 95995 </t>
  </si>
  <si>
    <t>EXECUÇÃO DE PAVIMENTO COM APLICAÇÃO DE CONCRETO ASFÁLTICO, CAMADA DE ROLAMENTO - EXCLUSIVE CARGA E TRANSPORTE. AF_11/2019</t>
  </si>
  <si>
    <t>m³</t>
  </si>
  <si>
    <t xml:space="preserve"> 3.4 </t>
  </si>
  <si>
    <t xml:space="preserve"> 93590 </t>
  </si>
  <si>
    <t>TRANSPORTE COM CAMINHÃO BASCULANTE DE 10 M³, EM VIA URBANA PAVIMENTADA, ADICIONAL PARA DMT EXCEDENTE A 30 KM (UNIDADE: M3XKM). AF_07/2020</t>
  </si>
  <si>
    <t>M3XKM</t>
  </si>
  <si>
    <t xml:space="preserve"> 3.5 </t>
  </si>
  <si>
    <t xml:space="preserve"> 102331 </t>
  </si>
  <si>
    <t>TRANSPORTE COM CAMINHÃO TANQUE DE TRANSPORTE DE MATERIAL ASFÁLTICO DE 30000 L, EM VIA URBANA PAVIMENTADA, ADICIONAL PARA DMT EXCEDENTE A 30 KM (UNIDADE: TXKM). AF_07/2020</t>
  </si>
  <si>
    <t>TXKM</t>
  </si>
  <si>
    <t xml:space="preserve"> 4 </t>
  </si>
  <si>
    <t>Sinalização Horizontal e Vertical</t>
  </si>
  <si>
    <t xml:space="preserve"> 4.1 </t>
  </si>
  <si>
    <t>SINALIZAÇÃO HORIZONTAL COM TINTA RETRORREFLETIVA A BASE DE RESINA ACRILICA COM MICRO ESFERAS DE VIDRO</t>
  </si>
  <si>
    <t xml:space="preserve"> 4.2 </t>
  </si>
  <si>
    <t>SINALIZAÇÃO VERTICAL R-01</t>
  </si>
  <si>
    <t xml:space="preserve"> 4.3 </t>
  </si>
  <si>
    <t>SINALIZAÇÃO VERTICAL DE ADVERTENCIA</t>
  </si>
  <si>
    <t xml:space="preserve"> 4.4 </t>
  </si>
  <si>
    <t>SINALIZAÇÃO VERTICAL REGULAMENTAÇÃO</t>
  </si>
  <si>
    <t xml:space="preserve"> 4.5 </t>
  </si>
  <si>
    <t>SINALIZAÇÃO IDENTIFICAÇÃO DE LOGRADOURO</t>
  </si>
  <si>
    <t xml:space="preserve"> 5 </t>
  </si>
  <si>
    <t>Meio fio e Sarjeta</t>
  </si>
  <si>
    <t xml:space="preserve"> 5.1 </t>
  </si>
  <si>
    <t>DEMOLIÇÃO PARCIAL DE PAVIMENTO ASFALTICO DE FORMA MANUAL COM CORTADORA E MARTELETE. SINAPI 01/2024</t>
  </si>
  <si>
    <t xml:space="preserve"> 5.2 </t>
  </si>
  <si>
    <t>CARGA, MANOBRA E DESCARGA DE ENTULHO EM CAMINHÃO BASCULANTE 6 M³ - CARGA COM RETRO ESCAVADEIRA DE PNEU 4X4. SINAPI 08/2023</t>
  </si>
  <si>
    <t xml:space="preserve"> 5.3 </t>
  </si>
  <si>
    <t xml:space="preserve"> 94267 </t>
  </si>
  <si>
    <t>GUIA (MEIO-FIO) E SARJETA CONJUGADOS DE CONCRETO, MOLDADA  IN LOCO  EM TRECHO RETO COM EXTRUSORA, 45 CM BASE (15 CM BASE DA GUIA + 30 CM BASE DA SARJETA) X 22 CM ALTURA. AF_01/2024</t>
  </si>
  <si>
    <t>M</t>
  </si>
  <si>
    <t xml:space="preserve"> 5.4 </t>
  </si>
  <si>
    <t xml:space="preserve"> 94268 </t>
  </si>
  <si>
    <t>GUIA (MEIO-FIO) E SARJETA CONJUGADOS DE CONCRETO, MOLDADA  IN LOCO  EM TRECHO CURVO COM EXTRUSORA, 45 CM BASE (15 CM BASE DA GUIA + 30 CM BASE DA SARJETA) X 22 CM ALTURA. AF_01/2024</t>
  </si>
  <si>
    <t xml:space="preserve"> 5.5 </t>
  </si>
  <si>
    <t xml:space="preserve"> 94287 </t>
  </si>
  <si>
    <t>EXECUÇÃO DE SARJETA DE CONCRETO USINADO, MOLDADA  IN LOCO  EM TRECHO RETO, 30 CM BASE X 10 CM ALTURA. AF_01/2024</t>
  </si>
  <si>
    <t xml:space="preserve"> 5.6 </t>
  </si>
  <si>
    <t xml:space="preserve"> 94288 </t>
  </si>
  <si>
    <t>EXECUÇÃO DE SARJETA DE CONCRETO USINADO, MOLDADA  IN LOCO  EM TRECHO CURVO, 30 CM BASE X 10 CM ALTURA. AF_01/2024</t>
  </si>
  <si>
    <t xml:space="preserve"> 5.7 </t>
  </si>
  <si>
    <t xml:space="preserve"> 94263 </t>
  </si>
  <si>
    <t>GUIA (MEIO-FIO) CONCRETO, MOLDADA  IN LOCO  EM TRECHO RETO COM EXTRUSORA, 13 CM BASE X 22 CM ALTURA. AF_01/2024</t>
  </si>
  <si>
    <t xml:space="preserve"> 5.8 </t>
  </si>
  <si>
    <t xml:space="preserve"> 94264 </t>
  </si>
  <si>
    <t>GUIA (MEIO-FIO) CONCRETO, MOLDADA  IN LOCO  EM TRECHO CURVO COM EXTRUSORA, 13 CM BASE X 22 CM ALTURA. AF_01/2024</t>
  </si>
  <si>
    <t>Tipo de Licitação</t>
  </si>
  <si>
    <t>Concorrência Eletrônica</t>
  </si>
  <si>
    <t>Total sem BDI</t>
  </si>
  <si>
    <t>Abertura da Licitação</t>
  </si>
  <si>
    <t>Total do BDI</t>
  </si>
  <si>
    <t>Número do Processo Licitatório</t>
  </si>
  <si>
    <t>10/2024</t>
  </si>
  <si>
    <t>Total Geral</t>
  </si>
  <si>
    <t>Composição</t>
  </si>
  <si>
    <t>LOTE IV (Av. Dr. Lamartine Pinto de Avelar)</t>
  </si>
  <si>
    <t>Custo Acumulado</t>
  </si>
  <si>
    <t>100,0%</t>
  </si>
  <si>
    <t>Porcentagem Acumulado</t>
  </si>
  <si>
    <t>Custo</t>
  </si>
  <si>
    <t>32,83%</t>
  </si>
  <si>
    <t>Porcentagem</t>
  </si>
  <si>
    <t/>
  </si>
  <si>
    <t>90 DIAS</t>
  </si>
  <si>
    <t>60 DIAS</t>
  </si>
  <si>
    <t>30 DIAS</t>
  </si>
  <si>
    <t>Total Por Etapa</t>
  </si>
  <si>
    <t>Cronograma Físico e Financeiro</t>
  </si>
  <si>
    <t>Planilha de detalhamento de BDI</t>
  </si>
  <si>
    <t>Concorrência Pública n° 02/2020</t>
  </si>
  <si>
    <t>Assunto: INFRAESTRUTURA - TERRAPLENAGEM - PAVIMENTAÇÃO ASFALTICA</t>
  </si>
  <si>
    <t>Tipo de Obra do Empreendimento: Construção de Praças Urbanas, Rodovias, Ferrovias e recapeamento e pavimentação de vias urbanas.</t>
  </si>
  <si>
    <t>Município/UF:  Catalão - GO</t>
  </si>
  <si>
    <t>Objeto: Contratação de serviços de recapeamento asfáltico em CBUQ (e=3,00 cm média), sinalização horizontal e vertical, e drenagem superficial (meio-fio e sarjetas), conforme Contrato de Repasse nº 945648/2023/MCIDADES/CAIXA, em atendimento às necessidades da Secretaria Municipal de Transportes</t>
  </si>
  <si>
    <t>PLANILHA DE DETALHAMENTO DE BDI</t>
  </si>
  <si>
    <t>ITENS</t>
  </si>
  <si>
    <t>SIGLAS</t>
  </si>
  <si>
    <t>VALORES</t>
  </si>
  <si>
    <t>ADMINISTRAÇÃO CENTRAL</t>
  </si>
  <si>
    <t>AC</t>
  </si>
  <si>
    <t>TAXA DE SEGUROS E GARANTIAS</t>
  </si>
  <si>
    <t>SG</t>
  </si>
  <si>
    <t>TAXA DE RISCO</t>
  </si>
  <si>
    <t>R</t>
  </si>
  <si>
    <t>TAXA DE DESPESAS FINANCEIRA</t>
  </si>
  <si>
    <t>DF</t>
  </si>
  <si>
    <t>TAXA DE LUCRO / REMUNERAÇÃO</t>
  </si>
  <si>
    <t>L</t>
  </si>
  <si>
    <t xml:space="preserve">ISS </t>
  </si>
  <si>
    <t>PIS</t>
  </si>
  <si>
    <t>COFINS</t>
  </si>
  <si>
    <t>CPRB</t>
  </si>
  <si>
    <t>BDI SEM DESONERAÇÃO (Fórmula Ácordão TCU)</t>
  </si>
  <si>
    <t>Os valores de BDI foram calculados com o emprego da fórmula:</t>
  </si>
  <si>
    <r>
      <rPr>
        <i/>
        <sz val="12"/>
        <rFont val="Arial"/>
        <family val="2"/>
      </rPr>
      <t>BDI.DES =</t>
    </r>
    <r>
      <rPr>
        <i/>
        <u/>
        <sz val="12"/>
        <rFont val="Arial"/>
        <family val="2"/>
      </rPr>
      <t>(1+AC + S + R + G)*(1 + DF)*(1+L)</t>
    </r>
    <r>
      <rPr>
        <i/>
        <sz val="12"/>
        <rFont val="Arial"/>
        <family val="2"/>
      </rPr>
      <t xml:space="preserve"> -1</t>
    </r>
  </si>
  <si>
    <t>(1-CP-ISS-CRPB)</t>
  </si>
  <si>
    <t>Valor com BDI =&gt;</t>
  </si>
  <si>
    <t>Valor do BDI =&gt;</t>
  </si>
  <si>
    <t>MO com LS =&gt;</t>
  </si>
  <si>
    <t>LS =&gt;</t>
  </si>
  <si>
    <t>MO sem LS =&gt;</t>
  </si>
  <si>
    <t>Material</t>
  </si>
  <si>
    <t>OLEO DIESEL COMBUSTIVEL COMUM METROPOLITANO S-10 OU S-500</t>
  </si>
  <si>
    <t xml:space="preserve"> 00004221 </t>
  </si>
  <si>
    <t>Insumo</t>
  </si>
  <si>
    <t>H</t>
  </si>
  <si>
    <t>CHOR - CUSTOS HORÁRIOS DE MÁQUINAS E EQUIPAMENTOS</t>
  </si>
  <si>
    <t>VIBROACABADORA DE ASFALTO SOBRE ESTEIRAS, LARGURA DE PAVIMENTAÇÃO 1,90 M A 5,30 M, POTÊNCIA 105 HP CAPACIDADE 450 T/H - MATERIAIS NA OPERAÇÃO. AF_11/2014</t>
  </si>
  <si>
    <t xml:space="preserve"> 5711 </t>
  </si>
  <si>
    <t>Tipo</t>
  </si>
  <si>
    <t>UN</t>
  </si>
  <si>
    <t>Equipamento</t>
  </si>
  <si>
    <t>VIBROACABADORA DE ASFALTO SOBRE ESTEIRAS, LARG. PAVIMENT. 1,90 A 5,3 M, POT. 78 KW/105 HP, CAP. 450 T/H</t>
  </si>
  <si>
    <t xml:space="preserve"> 00010488 </t>
  </si>
  <si>
    <t>VIBROACABADORA DE ASFALTO SOBRE ESTEIRAS, LARGURA DE PAVIMENTAÇÃO 1,90 M A 5,30 M, POTÊNCIA 105 HP CAPACIDADE 450 T/H - MANUTENÇÃO. AF_11/2014</t>
  </si>
  <si>
    <t xml:space="preserve"> 5710 </t>
  </si>
  <si>
    <t>VIBROACABADORA DE ASFALTO SOBRE ESTEIRAS, LARGURA DE PAVIMENTAÇÃO 1,90 M A 5,30 M, POTÊNCIA 105 HP CAPACIDADE 450 T/H - JUROS. AF_11/2014</t>
  </si>
  <si>
    <t xml:space="preserve"> 89241 </t>
  </si>
  <si>
    <t>VIBROACABADORA DE ASFALTO SOBRE ESTEIRAS, LARGURA DE PAVIMENTAÇÃO 1,90 M A 5,30 M, POTÊNCIA 105 HP CAPACIDADE 450 T/H - DEPRECIAÇÃO. AF_11/2014</t>
  </si>
  <si>
    <t xml:space="preserve"> 89240 </t>
  </si>
  <si>
    <t>Composição Auxiliar</t>
  </si>
  <si>
    <t>SEDI - SERVIÇOS DIVERSOS</t>
  </si>
  <si>
    <t>OPERADOR DE PAVIMENTADORA COM ENCARGOS COMPLEMENTARES</t>
  </si>
  <si>
    <t xml:space="preserve"> 88302 </t>
  </si>
  <si>
    <t>CHP</t>
  </si>
  <si>
    <t>VIBROACABADORA DE ASFALTO SOBRE ESTEIRAS, LARGURA DE PAVIMENTAÇÃO 1,90 M A 5,30 M, POTÊNCIA 105 HP CAPACIDADE 450 T/H - CHP DIURNO. AF_11/2014</t>
  </si>
  <si>
    <t xml:space="preserve"> 5835 </t>
  </si>
  <si>
    <t>CHI</t>
  </si>
  <si>
    <t>VIBROACABADORA DE ASFALTO SOBRE ESTEIRAS, LARGURA DE PAVIMENTAÇÃO 1,90 M A 5,30 M, POTÊNCIA 105 HP CAPACIDADE 450 T/H - CHI DIURNO. AF_11/2014</t>
  </si>
  <si>
    <t xml:space="preserve"> 5837 </t>
  </si>
  <si>
    <t>KWH</t>
  </si>
  <si>
    <t>Franquia</t>
  </si>
  <si>
    <t>ENERGIA ELETRICA ATE 2000 KWH INDUSTRIAL, SEM DEMANDA</t>
  </si>
  <si>
    <t xml:space="preserve"> 00002705 </t>
  </si>
  <si>
    <t>VIBRADOR DE IMERSÃO, DIÂMETRO DE PONTEIRA 45MM, MOTOR ELÉTRICO TRIFÁSICO POTÊNCIA DE 2 CV - MATERIAIS NA OPERAÇÃO. AF_06/2015</t>
  </si>
  <si>
    <t xml:space="preserve"> 90585 </t>
  </si>
  <si>
    <t>VIBRADOR DE IMERSAO, DIAMETRO DA PONTEIRA DE *45* MM, COM MOTOR ELETRICO TRIFASICO DE 2 HP (2 CV)</t>
  </si>
  <si>
    <t xml:space="preserve"> 00013896 </t>
  </si>
  <si>
    <t>VIBRADOR DE IMERSÃO, DIÂMETRO DE PONTEIRA 45MM, MOTOR ELÉTRICO TRIFÁSICO POTÊNCIA DE 2 CV - MANUTENÇÃO. AF_06/2015</t>
  </si>
  <si>
    <t xml:space="preserve"> 90584 </t>
  </si>
  <si>
    <t>VIBRADOR DE IMERSÃO, DIÂMETRO DE PONTEIRA 45MM, MOTOR ELÉTRICO TRIFÁSICO POTÊNCIA DE 2 CV - JUROS. AF_06/2015</t>
  </si>
  <si>
    <t xml:space="preserve"> 90583 </t>
  </si>
  <si>
    <t>VIBRADOR DE IMERSÃO, DIÂMETRO DE PONTEIRA 45MM, MOTOR ELÉTRICO TRIFÁSICO POTÊNCIA DE 2 CV - DEPRECIAÇÃO. AF_06/2015</t>
  </si>
  <si>
    <t xml:space="preserve"> 90582 </t>
  </si>
  <si>
    <t>VIBRADOR DE IMERSÃO, DIÂMETRO DE PONTEIRA 45MM, MOTOR ELÉTRICO TRIFÁSICO POTÊNCIA DE 2 CV - CHP DIURNO. AF_06/2015</t>
  </si>
  <si>
    <t xml:space="preserve"> 90586 </t>
  </si>
  <si>
    <t>VIBRADOR DE IMERSÃO, DIÂMETRO DE PONTEIRA 45MM, MOTOR ELÉTRICO TRIFÁSICO POTÊNCIA DE 2 CV - CHI DIURNO. AF_06/2015</t>
  </si>
  <si>
    <t xml:space="preserve"> 90587 </t>
  </si>
  <si>
    <t>EPI - FAMILIA OPERADOR ESCAVADEIRA - HORISTA (ENCARGOS COMPLEMENTARES - COLETADO CAIXA)</t>
  </si>
  <si>
    <t xml:space="preserve"> 00043488 </t>
  </si>
  <si>
    <t>FERRAMENTAS - FAMILIA OPERADOR ESCAVADEIRA - HORISTA (ENCARGOS COMPLEMENTARES - COLETADO CAIXA)</t>
  </si>
  <si>
    <t xml:space="preserve"> 00043464 </t>
  </si>
  <si>
    <t>SEGURO - HORISTA (COLETADO CAIXA - ENCARGOS COMPLEMENTARES)</t>
  </si>
  <si>
    <t xml:space="preserve"> 00037373 </t>
  </si>
  <si>
    <t>EXAMES - HORISTA (COLETADO CAIXA - ENCARGOS COMPLEMENTARES)</t>
  </si>
  <si>
    <t xml:space="preserve"> 00037372 </t>
  </si>
  <si>
    <t>TRANSPORTE - HORISTA (COLETADO CAIXA - ENCARGOS COMPLEMENTARES)</t>
  </si>
  <si>
    <t xml:space="preserve"> 00037371 </t>
  </si>
  <si>
    <t>ALIMENTACAO - HORISTA (COLETADO CAIXA - ENCARGOS COMPLEMENTARES)</t>
  </si>
  <si>
    <t xml:space="preserve"> 00037370 </t>
  </si>
  <si>
    <t>Mão de Obra</t>
  </si>
  <si>
    <t>OPERADOR DE MAQUINAS E TRATORES DIVERSOS - TERRAPLANAGEM (HORISTA)</t>
  </si>
  <si>
    <t xml:space="preserve"> 00004230 </t>
  </si>
  <si>
    <t>CURSO DE CAPACITAÇÃO PARA TRATORISTA (ENCARGOS COMPLEMENTARES) - HORISTA</t>
  </si>
  <si>
    <t xml:space="preserve"> 95386 </t>
  </si>
  <si>
    <t>TRATORISTA COM ENCARGOS COMPLEMENTARES</t>
  </si>
  <si>
    <t xml:space="preserve"> 88324 </t>
  </si>
  <si>
    <t>TRATOR DE PNEUS COM POTÊNCIA DE 85 CV, TRAÇÃO 4X4, COM VASSOURA MECÂNICA ACOPLADA - MATERIAIS NA OPERAÇÃO. AF_03/2017</t>
  </si>
  <si>
    <t xml:space="preserve"> 96057 </t>
  </si>
  <si>
    <t>VASSOURA MECANICA REBOCAVEL COM ESCOVA CILINDRICA LARGURA UTIL DE VARRIMENTO = 2,44M</t>
  </si>
  <si>
    <t xml:space="preserve"> 00013726 </t>
  </si>
  <si>
    <t>TRATOR DE PNEUS COM POTENCIA DE 85 CV, TRACAO 4 X 4, PESO COM LASTRO DE 4675 KG</t>
  </si>
  <si>
    <t xml:space="preserve"> 00007640 </t>
  </si>
  <si>
    <t>TRATOR DE PNEUS COM POTÊNCIA DE 85 CV, TRAÇÃO 4X4, COM VASSOURA MECÂNICA ACOPLADA - MANUTENÇÃO. AF_03/2017</t>
  </si>
  <si>
    <t xml:space="preserve"> 96056 </t>
  </si>
  <si>
    <t>TRATOR DE PNEUS COM POTÊNCIA DE 85 CV, TRAÇÃO 4X4, COM VASSOURA MECÂNICA ACOPLADA - JUROS. AF_03/2017</t>
  </si>
  <si>
    <t xml:space="preserve"> 96055 </t>
  </si>
  <si>
    <t>TRATOR DE PNEUS COM POTÊNCIA DE 85 CV, TRAÇÃO 4X4, COM VASSOURA MECÂNICA ACOPLADA - DEPRECIAÇÃO. AF_03/2017</t>
  </si>
  <si>
    <t xml:space="preserve"> 96053 </t>
  </si>
  <si>
    <t>TRATOR DE PNEUS COM POTÊNCIA DE 85 CV, TRAÇÃO 4X4, COM VASSOURA MECÂNICA ACOPLADA - CHP DIURNO. AF_03/2017</t>
  </si>
  <si>
    <t xml:space="preserve"> 96157 </t>
  </si>
  <si>
    <t>TRATOR DE PNEUS COM POTÊNCIA DE 85 CV, TRAÇÃO 4X4, COM VASSOURA MECÂNICA ACOPLADA - CHI DIURNO. AF_02/2017</t>
  </si>
  <si>
    <t xml:space="preserve"> 96155 </t>
  </si>
  <si>
    <t>EPI - FAMILIA SERVENTE - HORISTA (ENCARGOS COMPLEMENTARES - COLETADO CAIXA)</t>
  </si>
  <si>
    <t xml:space="preserve"> 00043491 </t>
  </si>
  <si>
    <t>FERRAMENTAS - FAMILIA SERVENTE - HORISTA (ENCARGOS COMPLEMENTARES - COLETADO CAIXA)</t>
  </si>
  <si>
    <t xml:space="preserve"> 00043467 </t>
  </si>
  <si>
    <t>SERVENTE DE OBRAS (HORISTA)</t>
  </si>
  <si>
    <t xml:space="preserve"> 00006111 </t>
  </si>
  <si>
    <t>CURSO DE CAPACITAÇÃO PARA SERVENTE (ENCARGOS COMPLEMENTARES) - HORISTA</t>
  </si>
  <si>
    <t xml:space="preserve"> 95378 </t>
  </si>
  <si>
    <t>SERVENTE COM ENCARGOS COMPLEMENTARES</t>
  </si>
  <si>
    <t xml:space="preserve"> 88316 </t>
  </si>
  <si>
    <t>ROLO COMPACTADOR VIBRATORIO TANDEM, ACO LISO, POTENCIA 125 HP, PESO SEM/COM LASTRO 10,20/11,65 T, LARGURA DE TRABALHO 1,73 M - MATERIAIS NA OPERAÇÃO. AF_11/2016</t>
  </si>
  <si>
    <t xml:space="preserve"> 95630 </t>
  </si>
  <si>
    <t>ROLO COMPACTADOR VIBRATORIO TANDEM, ACO LISO, POTENCIA 125 HP, PESO SEM/COM LASTRO 10,20/11,65 T, LARGURA DE TRABALHO 1,73 M</t>
  </si>
  <si>
    <t xml:space="preserve"> 00014626 </t>
  </si>
  <si>
    <t>ROLO COMPACTADOR VIBRATORIO TANDEM, ACO LISO, POTENCIA 125 HP, PESO SEM/COM LASTRO 10,20/11,65 T, LARGURA DE TRABALHO 1,73 M - MANUTENÇÃO. AF_11/2016</t>
  </si>
  <si>
    <t xml:space="preserve"> 95629 </t>
  </si>
  <si>
    <t>ROLO COMPACTADOR VIBRATORIO TANDEM, ACO LISO, POTENCIA 125 HP, PESO SEM/COM LASTRO 10,20/11,65 T, LARGURA DE TRABALHO 1,73 M - JUROS. AF_11/2016</t>
  </si>
  <si>
    <t xml:space="preserve"> 95628 </t>
  </si>
  <si>
    <t>ROLO COMPACTADOR VIBRATORIO TANDEM, ACO LISO, POTENCIA 125 HP, PESO SEM/COM LASTRO 10,20/11,65 T, LARGURA DE TRABALHO 1,73 M - DEPRECIAÇÃO. AF_11/2016</t>
  </si>
  <si>
    <t xml:space="preserve"> 95627 </t>
  </si>
  <si>
    <t>OPERADOR DE ROLO COMPACTADOR COM ENCARGOS COMPLEMENTARES</t>
  </si>
  <si>
    <t xml:space="preserve"> 88303 </t>
  </si>
  <si>
    <t>ROLO COMPACTADOR VIBRATORIO TANDEM, ACO LISO, POTENCIA 125 HP, PESO SEM/COM LASTRO 10,20/11,65 T, LARGURA DE TRABALHO 1,73 M - CHP DIURNO. AF_11/2016</t>
  </si>
  <si>
    <t xml:space="preserve"> 95631 </t>
  </si>
  <si>
    <t>ROLO COMPACTADOR VIBRATORIO TANDEM, ACO LISO, POTENCIA 125 HP, PESO SEM/COM LASTRO 10,20/11,65 T, LARGURA DE TRABALHO 1,73 M - CHI DIURNO. AF_11/2016</t>
  </si>
  <si>
    <t xml:space="preserve"> 95632 </t>
  </si>
  <si>
    <t>ROLO COMPACTADOR DE PNEUS, ESTATICO, PRESSAO VARIAVEL, POTENCIA 110 HP, PESO SEM/COM LASTRO 10,8/27 T, LARGURA DE ROLAGEM 2,30 M - MATERIAIS NA OPERACAO. AF_06/2017</t>
  </si>
  <si>
    <t xml:space="preserve"> 96457 </t>
  </si>
  <si>
    <t>ROLO COMPACTADOR DE PNEUS, ESTATICO, PRESSAO VARIAVEL, POTENCIA 110 HP, PESO SEM/COM LASTRO 10,8/27 T, LARGURA DE ROLAGEM 2,30 M</t>
  </si>
  <si>
    <t xml:space="preserve"> 00014511 </t>
  </si>
  <si>
    <t>ROLO COMPACTADOR DE PNEUS, ESTATICO, PRESSAO VARIAVEL, POTENCIA 110 HP, PESO SEM/COM LASTRO 10,8/27 T, LARGURA DE ROLAGEM 2,30 M - MANUTENCAO. AF_06/2017</t>
  </si>
  <si>
    <t xml:space="preserve"> 96458 </t>
  </si>
  <si>
    <t>ROLO COMPACTADOR DE PNEUS, ESTATICO, PRESSAO VARIAVEL, POTENCIA 110 HP, PESO SEM/COM LASTRO 10,8/27 T, LARGURA DE ROLAGEM 2,30 M - JUROS. AF_06/2017</t>
  </si>
  <si>
    <t xml:space="preserve"> 96459 </t>
  </si>
  <si>
    <t>ROLO COMPACTADOR DE PNEUS, ESTATICO, PRESSAO VARIAVEL, POTENCIA 110 HP, PESO SEM/COM LASTRO 10,8/27 T, LARGURA DE ROLAGEM 2,30 M - DEPRECIAÇÃO. AF_06/2017</t>
  </si>
  <si>
    <t xml:space="preserve"> 96460 </t>
  </si>
  <si>
    <t>ROLO COMPACTADOR DE PNEUS, ESTATICO, PRESSAO VARIAVEL, POTENCIA 110 HP, PESO SEM/COM LASTRO 10,8/27 T, LARGURA DE ROLAGEM 2,30 M - CHP DIURNO. AF_06/2017</t>
  </si>
  <si>
    <t xml:space="preserve"> 96463 </t>
  </si>
  <si>
    <t>ROLO COMPACTADOR DE PNEUS, ESTATICO, PRESSAO VARIAVEL, POTENCIA 110 HP, PESO SEM/COM LASTRO 10,8/27 T, LARGURA DE ROLAGEM 2,30 M - CHI DIURNO. AF_06/2017</t>
  </si>
  <si>
    <t xml:space="preserve"> 96464 </t>
  </si>
  <si>
    <t>RETROESCAVADEIRA SOBRE RODAS COM CARREGADEIRA, TRAÇÃO 4X4, POTÊNCIA LÍQ. 88 HP, CAÇAMBA CARREG. CAP. MÍN. 1 M3, CAÇAMBA RETRO CAP. 0,26 M3, PESO OPERACIONAL MÍN. 6.674 KG, PROFUNDIDADE ESCAVAÇÃO MÁX. 4,37 M - MATERIAIS NA OPERAÇÃO. AF_06/2014</t>
  </si>
  <si>
    <t xml:space="preserve"> 53786 </t>
  </si>
  <si>
    <t>RETROESCAVADEIRA SOBRE RODAS COM CARREGADEIRA, TRACAO 4 X 4, POTENCIA LIQUIDA 88 HP, PESO OPERACIONAL MINIMO DE 6674 KG, CAPACIDADE DA CARREGADEIRA DE 1,00 M3 E DA  RETROESCAVADEIRA MINIMA DE 0,26 M3, PROFUNDIDADE DE ESCAVACAO MAXIMA DE 4,37 M</t>
  </si>
  <si>
    <t xml:space="preserve"> 00036531 </t>
  </si>
  <si>
    <t>RETROESCAVADEIRA SOBRE RODAS COM CARREGADEIRA, TRAÇÃO 4X4, POTÊNCIA LÍQ. 88 HP, CAÇAMBA CARREG. CAP. MÍN. 1 M3, CAÇAMBA RETRO CAP. 0,26 M3, PESO OPERACIONAL MÍN. 6.674 KG, PROFUNDIDADE ESCAVAÇÃO MÁX. 4,37 M - MANUTENÇÃO. AF_06/2014</t>
  </si>
  <si>
    <t xml:space="preserve"> 5664 </t>
  </si>
  <si>
    <t>RETROESCAVADEIRA SOBRE RODAS COM CARREGADEIRA, TRAÇÃO 4X4, POTÊNCIA LÍQ. 88 HP, CAÇAMBA CARREG. CAP. MÍN. 1 M3, CAÇAMBA RETRO CAP. 0,26 M3, PESO OPERACIONAL MÍN. 6.674 KG, PROFUNDIDADE ESCAVAÇÃO MÁX. 4,37 M - JUROS. AF_06/2014</t>
  </si>
  <si>
    <t xml:space="preserve"> 88858 </t>
  </si>
  <si>
    <t>RETROESCAVADEIRA SOBRE RODAS COM CARREGADEIRA, TRAÇÃO 4X4, POTÊNCIA LÍQ. 88 HP, CAÇAMBA CARREG. CAP. MÍN. 1 M3, CAÇAMBA RETRO CAP. 0,26 M3, PESO OPERACIONAL MÍN. 6.674 KG, PROFUNDIDADE ESCAVAÇÃO MÁX. 4,37 M - DEPRECIAÇÃO. AF_06/2014</t>
  </si>
  <si>
    <t xml:space="preserve"> 88857 </t>
  </si>
  <si>
    <t>OPERADOR DE ESCAVADEIRA COM ENCARGOS COMPLEMENTARES</t>
  </si>
  <si>
    <t xml:space="preserve"> 88294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</si>
  <si>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</si>
  <si>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</si>
  <si>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</si>
  <si>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5679 </t>
  </si>
  <si>
    <t>CALCETEIRO / RASTELEIRO (HORISTA)</t>
  </si>
  <si>
    <t xml:space="preserve"> 00004759 </t>
  </si>
  <si>
    <t>CURSO DE CAPACITAÇÃO PARA RASTELEIRO (ENCARGOS COMPLEMENTARES) - HORISTA</t>
  </si>
  <si>
    <t xml:space="preserve"> 95376 </t>
  </si>
  <si>
    <t>RASTELEIRO COM ENCARGOS COMPLEMENTARES</t>
  </si>
  <si>
    <t xml:space="preserve"> 88314 </t>
  </si>
  <si>
    <t>EPI - FAMILIA PEDREIRO - HORISTA (ENCARGOS COMPLEMENTARES - COLETADO CAIXA)</t>
  </si>
  <si>
    <t xml:space="preserve"> 00043489 </t>
  </si>
  <si>
    <t>FERRAMENTAS - FAMILIA PEDREIRO - HORISTA (ENCARGOS COMPLEMENTARES - COLETADO CAIXA)</t>
  </si>
  <si>
    <t xml:space="preserve"> 00043465 </t>
  </si>
  <si>
    <t>PEDREIRO (HORISTA)</t>
  </si>
  <si>
    <t xml:space="preserve"> 00004750 </t>
  </si>
  <si>
    <t>CURSO DE CAPACITAÇÃO PARA PEDREIRO (ENCARGOS COMPLEMENTARES) - HORISTA</t>
  </si>
  <si>
    <t xml:space="preserve"> 95371 </t>
  </si>
  <si>
    <t>PEDREIRO COM ENCARGOS COMPLEMENTARES</t>
  </si>
  <si>
    <t xml:space="preserve"> 88309 </t>
  </si>
  <si>
    <t>OPERADOR DE ROLO COMPACTADOR (HORISTA)</t>
  </si>
  <si>
    <t xml:space="preserve"> 00004238 </t>
  </si>
  <si>
    <t>CURSO DE CAPACITAÇÃO PARA OPERADOR DE ROLO COMPACTADOR (ENCARGOS COMPLEMENTARES) - HORISTA</t>
  </si>
  <si>
    <t xml:space="preserve"> 95366 </t>
  </si>
  <si>
    <t>OPERADOR DE PAVIMENTADORA / MESA VIBROACABADORA (HORISTA)</t>
  </si>
  <si>
    <t xml:space="preserve"> 00044500 </t>
  </si>
  <si>
    <t>CURSO DE CAPACITAÇÃO PARA OPERADOR DE PAVIMENTADORA (ENCARGOS COMPLEMENTARES) - HORISTA</t>
  </si>
  <si>
    <t xml:space="preserve"> 95365 </t>
  </si>
  <si>
    <t>OPERADOR DE MARTELETE OU MARTELETEIRO (HORISTA)</t>
  </si>
  <si>
    <t xml:space="preserve"> 00004257 </t>
  </si>
  <si>
    <t>CURSO DE CAPACITAÇÃO PARA OPERADOR DE MARTELETE OU MARTELETEIRO (ENCARGOS COMPLEMENTARES) - HORISTA</t>
  </si>
  <si>
    <t xml:space="preserve"> 95361 </t>
  </si>
  <si>
    <t>OPERADOR DE MARTELETE OU MARTELETEIRO COM ENCARGOS COMPLEMENTARES</t>
  </si>
  <si>
    <t xml:space="preserve"> 88298 </t>
  </si>
  <si>
    <t>OPERADOR DE ESCAVADEIRA (HORISTA)</t>
  </si>
  <si>
    <t xml:space="preserve"> 00004234 </t>
  </si>
  <si>
    <t>CURSO DE CAPACITAÇÃO PARA OPERADOR DE ESCAVADEIRA (ENCARGOS COMPLEMENTARES) - HORISTA</t>
  </si>
  <si>
    <t xml:space="preserve"> 95357 </t>
  </si>
  <si>
    <t>OPERADOR DE DEMARCADORA DE FAIXAS DE TRAFEGO (HORISTA)</t>
  </si>
  <si>
    <t xml:space="preserve"> 00044501 </t>
  </si>
  <si>
    <t>CURSO DE CAPACITAÇÃO PARA OPERADOR DE DEMARCADORA DE FAIXAS (ENCARGOS COMPLEMENTARES) - HORISTA</t>
  </si>
  <si>
    <t xml:space="preserve"> 95356 </t>
  </si>
  <si>
    <t>OPERADOR DE DEMARCADORA DE FAIXAS COM ENCARGOS COMPLEMENTARES</t>
  </si>
  <si>
    <t xml:space="preserve"> 88293 </t>
  </si>
  <si>
    <t>OPERADOR DE BETONEIRA ESTACIONARIA / MISTURADOR (HORISTA)</t>
  </si>
  <si>
    <t xml:space="preserve"> 00037666 </t>
  </si>
  <si>
    <t>CURSO DE CAPACITAÇÃO PARA OPERADOR DE BETONEIRA ESTACIONÁRIA/MISTURADOR (ENCARGOS COMPLEMENTARES) - HORISTA</t>
  </si>
  <si>
    <t xml:space="preserve"> 95389 </t>
  </si>
  <si>
    <t>OPERADOR DE BETONEIRA ESTACIONÁRIA/MISTURADOR COM ENCARGOS COMPLEMENTARES</t>
  </si>
  <si>
    <t xml:space="preserve"> 88377 </t>
  </si>
  <si>
    <t>MÁQUINA EXTRUSORA DE CONCRETO PARA GUIAS E SARJETAS, MOTOR A DIESEL, POTÊNCIA 14 CV - MATERIAIS NA OPERAÇÃO. AF_12/2015</t>
  </si>
  <si>
    <t xml:space="preserve"> 92959 </t>
  </si>
  <si>
    <t>MAQUINA EXTRUSORA DE CONCRETO PARA GUIAS E SARJETAS, COM MOTOR A DIESEL DE 14 CV</t>
  </si>
  <si>
    <t xml:space="preserve"> 00013836 </t>
  </si>
  <si>
    <t>MÁQUINA EXTRUSORA DE CONCRETO PARA GUIAS E SARJETAS, MOTOR A DIESEL, POTÊNCIA 14 CV - MANUTENÇÃO. AF_12/2015</t>
  </si>
  <si>
    <t xml:space="preserve"> 92958 </t>
  </si>
  <si>
    <t>MÁQUINA EXTRUSORA DE CONCRETO PARA GUIAS E SARJETAS, MOTOR A DIESEL, POTÊNCIA 14 CV - JUROS. AF_12/2015</t>
  </si>
  <si>
    <t xml:space="preserve"> 92957 </t>
  </si>
  <si>
    <t>MÁQUINA EXTRUSORA DE CONCRETO PARA GUIAS E SARJETAS, MOTOR A DIESEL, POTÊNCIA 14 CV - DEPRECIAÇÃO. AF_12/2015</t>
  </si>
  <si>
    <t xml:space="preserve"> 92956 </t>
  </si>
  <si>
    <t>MÁQUINA EXTRUSORA DE CONCRETO PARA GUIAS E SARJETAS, MOTOR A DIESEL, POTÊNCIA 14 CV - CHP DIURNO. AF_12/2015</t>
  </si>
  <si>
    <t xml:space="preserve"> 92960 </t>
  </si>
  <si>
    <t>MÁQUINA EXTRUSORA DE CONCRETO PARA GUIAS E SARJETAS, MOTOR A DIESEL, POTÊNCIA 14 CV - CHI DIURNO. AF_12/2015</t>
  </si>
  <si>
    <t xml:space="preserve"> 92961 </t>
  </si>
  <si>
    <t>MÁQUINA DEMARCADORA DE FAIXA DE TRÁFEGO À FRIO, AUTOPROPELIDA, POTÊNCIA 38 HP - MATERIAIS NA OPERAÇÃO. AF_07/2016</t>
  </si>
  <si>
    <t xml:space="preserve"> 95132 </t>
  </si>
  <si>
    <t>MAQUINA DEMARCADORA DE FAIXA DE TRAFEGO A FRIO, AUTOPROPELIDA, MOTOR DIESEL 38 HP</t>
  </si>
  <si>
    <t xml:space="preserve"> 00040637 </t>
  </si>
  <si>
    <t>MÁQUINA DEMARCADORA DE FAIXA DE TRÁFEGO À FRIO, AUTOPROPELIDA, POTÊNCIA 38 HP - MANUTENÇÃO. AF_07/2016</t>
  </si>
  <si>
    <t xml:space="preserve"> 95131 </t>
  </si>
  <si>
    <t>MÁQUINA DEMARCADORA DE FAIXA DE TRÁFEGO À FRIO, AUTOPROPELIDA, POTÊNCIA 38 HP - JUROS. AF_07/2016</t>
  </si>
  <si>
    <t xml:space="preserve"> 95130 </t>
  </si>
  <si>
    <t>MÁQUINA DEMARCADORA DE FAIXA DE TRÁFEGO À FRIO, AUTOPROPELIDA, POTÊNCIA 38 HP - DEPRECIAÇÃO. AF_07/2016</t>
  </si>
  <si>
    <t xml:space="preserve"> 95129 </t>
  </si>
  <si>
    <t>MÁQUINA DEMARCADORA DE FAIXA DE TRÁFEGO À FRIO, AUTOPROPELIDA, POTÊNCIA 38 HP - CHP DIURNO. AF_07/2016</t>
  </si>
  <si>
    <t xml:space="preserve"> 95133 </t>
  </si>
  <si>
    <t>MOTORISTA DE CAMINHAO-CARRETA (HORISTA)</t>
  </si>
  <si>
    <t xml:space="preserve"> 00004094 </t>
  </si>
  <si>
    <t>CURSO DE CAPACITAÇÃO PARA MOTORISTA DE CAMINHÃO E CARRETA (ENCARGOS COMPLEMENTARES) - HORISTA</t>
  </si>
  <si>
    <t xml:space="preserve"> 95348 </t>
  </si>
  <si>
    <t>MOTORISTA DE CAMINHÃO E CARRETA COM ENCARGOS COMPLEMENTARES</t>
  </si>
  <si>
    <t xml:space="preserve"> 88283 </t>
  </si>
  <si>
    <t>MOTORISTA DE CAMINHAO (HORISTA)</t>
  </si>
  <si>
    <t xml:space="preserve"> 00004093 </t>
  </si>
  <si>
    <t>CURSO DE CAPACITAÇÃO PARA MOTORISTA DE CAMINHÃO (ENCARGOS COMPLEMENTARES) - HORISTA</t>
  </si>
  <si>
    <t xml:space="preserve"> 95347 </t>
  </si>
  <si>
    <t>MOTORISTA DE CAMINHÃO COM ENCARGOS COMPLEMENTARES</t>
  </si>
  <si>
    <t xml:space="preserve"> 88282 </t>
  </si>
  <si>
    <t>MOTORISTA DE CAMINHAO-BASCULANTE (HORISTA)</t>
  </si>
  <si>
    <t xml:space="preserve"> 00020020 </t>
  </si>
  <si>
    <t>CURSO DE CAPACITAÇÃO PARA MOTORISTA DE BASCULANTE (ENCARGOS COMPLEMENTARES) - HORISTA</t>
  </si>
  <si>
    <t xml:space="preserve"> 95346 </t>
  </si>
  <si>
    <t>MOTORISTA DE BASCULANTE COM ENCARGOS COMPLEMENTARES</t>
  </si>
  <si>
    <t xml:space="preserve"> 88281 </t>
  </si>
  <si>
    <t>MARTELO DEMOLIDOR PNEUMATICO MANUAL, PESO  DE 28 KG, COM SILENCIADOR</t>
  </si>
  <si>
    <t xml:space="preserve"> 00041898 </t>
  </si>
  <si>
    <t>MARTELETE OU ROMPEDOR PNEUMÁTICO MANUAL, 28 KG, COM SILENCIADOR - MANUTENÇÃO. AF_07/2016</t>
  </si>
  <si>
    <t xml:space="preserve"> 53863 </t>
  </si>
  <si>
    <t>MARTELETE OU ROMPEDOR PNEUMÁTICO MANUAL, 28 KG, COM SILENCIADOR - JUROS. AF_07/2016</t>
  </si>
  <si>
    <t xml:space="preserve"> 95115 </t>
  </si>
  <si>
    <t>MARTELETE OU ROMPEDOR PNEUMÁTICO MANUAL, 28 KG, COM SILENCIADOR - DEPRECIAÇÃO. AF_07/2016</t>
  </si>
  <si>
    <t xml:space="preserve"> 95114 </t>
  </si>
  <si>
    <t>MARTELETE OU ROMPEDOR PNEUMÁTICO MANUAL, 28 KG, COM SILENCIADOR - CHP DIURNO. AF_07/2016</t>
  </si>
  <si>
    <t xml:space="preserve"> 5795 </t>
  </si>
  <si>
    <t>MARTELETE OU ROMPEDOR PNEUMÁTICO MANUAL, 28 KG, COM SILENCIADOR - CHI DIURNO. AF_07/2016</t>
  </si>
  <si>
    <t xml:space="preserve"> 5952 </t>
  </si>
  <si>
    <t>FUES - FUNDAÇÕES E ESTRUTURAS</t>
  </si>
  <si>
    <t>CONCRETO MAGRO PARA LASTRO, TRAÇO 1:4,5:4,5 (EM MASSA SECA DE CIMENTO/ AREIA MÉDIA/ BRITA 1) - PREPARO MECÂNICO COM BETONEIRA 600 L. AF_05/2021</t>
  </si>
  <si>
    <t xml:space="preserve"> 94968 </t>
  </si>
  <si>
    <t>LASTRO DE CONCRETO MAGRO, APLICADO EM PISOS, LAJES SOBRE SOLO OU RADIERS, ESPESSURA DE 5 CM. AF_01/2024</t>
  </si>
  <si>
    <t xml:space="preserve"> 95241 </t>
  </si>
  <si>
    <t>ESPARGIDOR DE ASFALTO PRESSURIZADO, TANQUE 6 M3 COM ISOLAÇÃO TÉRMICA, AQUECIDO COM 2 MAÇARICOS, COM BARRA ESPARGIDORA 3,60 M, MONTADO SOBRE CAMINHÃO  TOCO, PBT 14.300 KG, POTÊNCIA 185 CV - MATERIAIS NA OPERAÇÃO. AF_05/2023</t>
  </si>
  <si>
    <t xml:space="preserve"> 91485 </t>
  </si>
  <si>
    <t>CAMINHAO TOCO, PESO BRUTO TOTAL 14300 KG, CARGA UTIL MAXIMA 9480 KG, DISTANCIA ENTRE EIXOS 4,80 M, POTENCIA 185 CV (INCLUI CABINE E CHASSI, NAO INCLUI CARROCERIA)</t>
  </si>
  <si>
    <t xml:space="preserve"> 00037754 </t>
  </si>
  <si>
    <t>ESPARGIDOR DE ASFALTO PRESSURIZADO, TANQUE 6 M3 COM ISOLACAO TERMICA, AQUECIDO COM 2 MACARICOS, COM BARRA ESPARGIDORA 3,60 M, A SER MONTADO SOBRE CAMINHAO</t>
  </si>
  <si>
    <t xml:space="preserve"> 00036484 </t>
  </si>
  <si>
    <t>ESPARGIDOR DE ASFALTO PRESSURIZADO, TANQUE 6 M3 COM ISOLAÇÃO TÉRMICA, AQUECIDO COM 2 MAÇARICOS, COM BARRA ESPARGIDORA 3,60 M, MONTADO SOBRE CAMINHÃO  TOCO, PBT 14.300 KG, POTÊNCIA 185 CV - MANUTENÇÃO. AF_08/2015</t>
  </si>
  <si>
    <t xml:space="preserve"> 83361 </t>
  </si>
  <si>
    <t>ESPARGIDOR DE ASFALTO PRESSURIZADO, TANQUE 6 M3 COM ISOLAÇÃO TÉRMICA, AQUECIDO COM 2 MAÇARICOS, COM BARRA ESPARGIDORA 3,60 M, MONTADO SOBRE CAMINHÃO  TOCO, PBT 14.300 KG, POTÊNCIA 185 CV - JUROS. AF_05/2023</t>
  </si>
  <si>
    <t xml:space="preserve"> 91469 </t>
  </si>
  <si>
    <t>ESPARGIDOR DE ASFALTO PRESSURIZADO, TANQUE 6 M3 COM ISOLAÇÃO TÉRMICA, AQUECIDO COM 2 MAÇARICOS, COM BARRA ESPARGIDORA 3,60 M, MONTADO SOBRE CAMINHÃO  TOCO, PBT 14.300 KG, POTÊNCIA 185 CV - IMPOSTOS E SEGUROS. AF_05/2023</t>
  </si>
  <si>
    <t xml:space="preserve"> 91484 </t>
  </si>
  <si>
    <t>ESPARGIDOR DE ASFALTO PRESSURIZADO, TANQUE 6 M3 COM ISOLAÇÃO TÉRMICA, AQUECIDO COM 2 MAÇARICOS, COM BARRA ESPARGIDORA 3,60 M, MONTADO SOBRE CAMINHÃO  TOCO, PBT 14.300 KG, POTÊNCIA 185 CV - DEPRECIAÇÃO. AF_05/2023</t>
  </si>
  <si>
    <t xml:space="preserve"> 91468 </t>
  </si>
  <si>
    <t>ESPARGIDOR DE ASFALTO PRESSURIZADO, TANQUE 6 M3 COM ISOLAÇÃO TÉRMICA, AQUECIDO COM 2 MAÇARICOS, COM BARRA ESPARGIDORA 3,60 M, MONTADO SOBRE CAMINHÃO  TOCO, PBT 14.300 KG, POTÊNCIA 185 CV - CHP DIURNO. AF_05/2023</t>
  </si>
  <si>
    <t xml:space="preserve"> 83362 </t>
  </si>
  <si>
    <t>MOVT - MOVIMENTO DE TERRA</t>
  </si>
  <si>
    <t>ESCAVAÇÃO MANUAL DE VALA COM PROFUNDIDADE MENOR OU IGUAL A 1,30 M. AF_02/2021</t>
  </si>
  <si>
    <t xml:space="preserve"> 93358 </t>
  </si>
  <si>
    <t>AJUDANTE ESPECIALIZADO (HORISTA)</t>
  </si>
  <si>
    <t xml:space="preserve"> 00000242 </t>
  </si>
  <si>
    <t>CURSO DE CAPACITAÇÃO PARA AJUDANTE ESPECIALIZADO (ENCARGOS COMPLEMENTARES) - HORISTA</t>
  </si>
  <si>
    <t xml:space="preserve"> 95313 </t>
  </si>
  <si>
    <t>GASOLINA COMUM</t>
  </si>
  <si>
    <t xml:space="preserve"> 00004222 </t>
  </si>
  <si>
    <t>CORTADORA DE PISO COM MOTOR 4 TEMPOS A GASOLINA, POTÊNCIA DE 13 HP, COM DISCO DE CORTE DIAMANTADO SEGMENTADO PARA CONCRETO, DIÂMETRO DE 350 MM, FURO DE 1" (14 X 1") - MATERIAIS NA OPERAÇÃO. AF_08/2015</t>
  </si>
  <si>
    <t xml:space="preserve"> 91282 </t>
  </si>
  <si>
    <t>DISCO DE CORTE DIAMANTADO SEGMENTADO PARA CONCRETO, DIAMETRO DE 350 MM, FURO DE 1 " (14 X 1 ")</t>
  </si>
  <si>
    <t xml:space="preserve"> 00013887 </t>
  </si>
  <si>
    <t>CORTADEIRA DE PISO DE CONCRETO E ASFALTO, PARA DISCO PADRAO DE DIAMETRO 350 MM (14") OU 450 MM (18") , MOTOR A GASOLINA, POTENCIA 13 HP, SEM DISCO</t>
  </si>
  <si>
    <t xml:space="preserve"> 00011280 </t>
  </si>
  <si>
    <t>CORTADORA DE PISO COM MOTOR 4 TEMPOS A GASOLINA, POTÊNCIA DE 13 HP, COM DISCO DE CORTE DIAMANTADO SEGMENTADO PARA CONCRETO, DIÂMETRO DE 350 MM, FURO DE 1" (14 X 1") - MANUTENÇÃO. AF_08/2015</t>
  </si>
  <si>
    <t xml:space="preserve"> 91281 </t>
  </si>
  <si>
    <t>CORTADORA DE PISO COM MOTOR 4 TEMPOS A GASOLINA, POTÊNCIA DE 13 HP, COM DISCO DE CORTE DIAMANTADO SEGMENTADO PARA CONCRETO, DIÂMETRO DE 350 MM, FURO DE 1" (14 X 1") - JUROS. AF_08/2015</t>
  </si>
  <si>
    <t xml:space="preserve"> 91280 </t>
  </si>
  <si>
    <t>CORTADORA DE PISO COM MOTOR 4 TEMPOS A GASOLINA, POTÊNCIA DE 13 HP, COM DISCO DE CORTE DIAMANTADO SEGMENTADO PARA CONCRETO, DIÂMETRO DE 350 MM, FURO DE 1" (14 X 1") - DEPRECIAÇÃO. AF_08/2015</t>
  </si>
  <si>
    <t xml:space="preserve"> 91279 </t>
  </si>
  <si>
    <t>CORTADORA DE PISO COM MOTOR 4 TEMPOS A GASOLINA, POTÊNCIA DE 13 HP, COM DISCO DE CORTE DIAMANTADO SEGMENTADO PARA CONCRETO, DIÂMETRO DE 350 MM, FURO DE 1" (14 X 1") - CHP DIURNO. AF_08/2015</t>
  </si>
  <si>
    <t xml:space="preserve"> 91283 </t>
  </si>
  <si>
    <t>CORTADORA DE PISO COM MOTOR 4 TEMPOS A GASOLINA, POTÊNCIA DE 13 HP, COM DISCO DE CORTE DIAMANTADO SEGMENTADO PARA CONCRETO, DIÂMETRO DE 350 MM, FURO DE 1" (14 X 1") - CHI DIURNO. AF_08/2015</t>
  </si>
  <si>
    <t xml:space="preserve"> 91285 </t>
  </si>
  <si>
    <t>PEDRA BRITADA N. 1 (9,5 a 19 MM) POSTO PEDREIRA/FORNECEDOR, SEM FRETE</t>
  </si>
  <si>
    <t xml:space="preserve"> 00004721 </t>
  </si>
  <si>
    <t>KG</t>
  </si>
  <si>
    <t>CIMENTO PORTLAND COMPOSTO CP II-32</t>
  </si>
  <si>
    <t xml:space="preserve"> 00001379 </t>
  </si>
  <si>
    <t>AREIA MEDIA - POSTO JAZIDA/FORNECEDOR (RETIRADO NA JAZIDA, SEM TRANSPORTE)</t>
  </si>
  <si>
    <t xml:space="preserve"> 00000370 </t>
  </si>
  <si>
    <t>BETONEIRA CAPACIDADE NOMINAL DE 600 L, CAPACIDADE DE MISTURA 360 L, MOTOR ELÉTRICO TRIFÁSICO POTÊNCIA DE 4 CV, SEM CARREGADOR - CHI DIURNO. AF_05/2023</t>
  </si>
  <si>
    <t xml:space="preserve"> 89226 </t>
  </si>
  <si>
    <t>BETONEIRA CAPACIDADE NOMINAL DE 600 L, CAPACIDADE DE MISTURA 360 L, MOTOR ELÉTRICO TRIFÁSICO POTÊNCIA DE 4 CV, SEM CARREGADOR - CHP DIURNO. AF_05/2023</t>
  </si>
  <si>
    <t xml:space="preserve"> 89225 </t>
  </si>
  <si>
    <t>BETONEIRA CAPACIDADE NOMINAL DE 400 L, CAPACIDADE DE MISTURA 280 L, MOTOR ELÉTRICO TRIFÁSICO POTÊNCIA DE 2 CV, SEM CARREGADOR - CHI DIURNO. AF_05/2023</t>
  </si>
  <si>
    <t xml:space="preserve"> 88831 </t>
  </si>
  <si>
    <t>BETONEIRA CAPACIDADE NOMINAL DE 400 L, CAPACIDADE DE MISTURA 280 L, MOTOR ELÉTRICO TRIFÁSICO POTÊNCIA DE 2 CV, SEM CARREGADOR - CHP DIURNO. AF_05/2023</t>
  </si>
  <si>
    <t xml:space="preserve"> 88830 </t>
  </si>
  <si>
    <t>CONCRETO FCK = 15MPA, TRAÇO 1:3,4:3,5 (EM MASSA SECA DE CIMENTO/ AREIA MÉDIA/ BRITA 1) - PREPARO MECÂNICO COM BETONEIRA 400 L. AF_05/2021</t>
  </si>
  <si>
    <t xml:space="preserve"> 94963 </t>
  </si>
  <si>
    <t>PEDRA DE MAO OU PEDRA RACHAO PARA ARRIMO/FUNDACAO (POSTO PEDREIRA/FORNECEDOR, SEM FRETE)</t>
  </si>
  <si>
    <t xml:space="preserve"> 00004730 </t>
  </si>
  <si>
    <t>CONCRETO CICLÓPICO FCK = 15MPA, 30% PEDRA DE MÃO EM VOLUME REAL, INCLUSIVE LANÇAMENTO. AF_05/2021</t>
  </si>
  <si>
    <t xml:space="preserve"> 102487 </t>
  </si>
  <si>
    <t>COMPRESSOR DE AR REBOCÁVEL, VAZÃO 89 PCM, PRESSÃO EFETIVA DE TRABALHO 102 PSI, MOTOR DIESEL, POTÊNCIA 20 CV - MATERIAIS NA OPERAÇÃO. AF_06/2015</t>
  </si>
  <si>
    <t xml:space="preserve"> 90963 </t>
  </si>
  <si>
    <t>COMPRESSOR DE AR REBOCAVEL, VAZAO 89 PCM, PRESSAO EFETIVA DE TRABALHO *102* PSI, MOTOR DIESEL, POTENCIA *20* CV</t>
  </si>
  <si>
    <t xml:space="preserve"> 00013803 </t>
  </si>
  <si>
    <t>COMPRESSOR DE AR REBOCÁVEL, VAZÃO 89 PCM, PRESSÃO EFETIVA DE TRABALHO 102 PSI, MOTOR DIESEL, POTÊNCIA 20 CV - MANUTENÇÃO. AF_06/2015</t>
  </si>
  <si>
    <t xml:space="preserve"> 90962 </t>
  </si>
  <si>
    <t>COMPRESSOR DE AR REBOCÁVEL, VAZÃO 89 PCM, PRESSÃO EFETIVA DE TRABALHO 102 PSI, MOTOR DIESEL, POTÊNCIA 20 CV - JUROS. AF_06/2015</t>
  </si>
  <si>
    <t xml:space="preserve"> 90961 </t>
  </si>
  <si>
    <t>COMPRESSOR DE AR REBOCÁVEL, VAZÃO 89 PCM, PRESSÃO EFETIVA DE TRABALHO 102 PSI, MOTOR DIESEL, POTÊNCIA 20 CV - DEPRECIAÇÃO. AF_06/2015</t>
  </si>
  <si>
    <t xml:space="preserve"> 90960 </t>
  </si>
  <si>
    <t>COMPRESSOR DE AR REBOCÁVEL, VAZÃO 89 PCM, PRESSÃO EFETIVA DE TRABALHO 102 PSI, MOTOR DIESEL, POTÊNCIA 20 CV - CHP DIURNO. AF_06/2015</t>
  </si>
  <si>
    <t xml:space="preserve"> 90964 </t>
  </si>
  <si>
    <t>COMPRESSOR DE AR REBOCÁVEL, VAZÃO 89 PCM, PRESSÃO EFETIVA DE TRABALHO 102 PSI, MOTOR DIESEL, POTÊNCIA 20 CV - CHI DIURNO. AF_06/2015</t>
  </si>
  <si>
    <t xml:space="preserve"> 90965 </t>
  </si>
  <si>
    <t>CAMINHÃO TOCO, PBT 16.000 KG, CARGA ÚTIL MÁX. 10.685 KG, DIST. ENTRE EIXOS 4,8 M, POTÊNCIA 189 CV, INCLUSIVE CARROCERIA FIXA ABERTA DE MADEIRA P/ TRANSPORTE GERAL DE CARGA SECA, DIMEN. APROX. 2,5 X 7,00 X 0,50 M - MATERIAIS NA OPERAÇÃO. AF_06/2014</t>
  </si>
  <si>
    <t xml:space="preserve"> 53797 </t>
  </si>
  <si>
    <t>CAMINHAO TOCO, PESO BRUTO TOTAL 16000 KG, CARGA UTIL MAXIMA 11030 KG, DISTANCIA ENTRE EIXOS 5,41 M, POTENCIA 185 CV (INCLUI CABINE E CHASSI, NAO INCLUI CARROCERIA)</t>
  </si>
  <si>
    <t xml:space="preserve"> 00037752 </t>
  </si>
  <si>
    <t>CARROCERIA FIXA ABERTA DE MADEIRA PARA TRANSPORTE GERAL DE CARGA SECA DIMENSOES APROXIMADAS 2,5 X 7,00 X 0,50 M (INCLUI MONTAGEM, NAO INCLUI CAMINHAO)</t>
  </si>
  <si>
    <t xml:space="preserve"> 00037731 </t>
  </si>
  <si>
    <t>CAMINHÃO TOCO, PBT 16.000 KG, CARGA ÚTIL MÁX. 10.685 KG, DIST. ENTRE EIXOS 4,8 M, POTÊNCIA 189 CV, INCLUSIVE CARROCERIA FIXA ABERTA DE MADEIRA P/ TRANSPORTE GERAL DE CARGA SECA, DIMEN. APROX. 2,5 X 7,00 X 0,50 M - MANUTENÇÃO. AF_06/2014</t>
  </si>
  <si>
    <t xml:space="preserve"> 5705 </t>
  </si>
  <si>
    <t>CAMINHÃO TOCO, PBT 16.000 KG, CARGA ÚTIL MÁX. 10.685 KG, DIST. ENTRE EIXOS 4,8 M, POTÊNCIA 189 CV, INCLUSIVE CARROCERIA FIXA ABERTA DE MADEIRA P/ TRANSPORTE GERAL DE CARGA SECA, DIMEN. APROX. 2,5 X 7,00 X 0,50 M - JUROS. AF_06/2014</t>
  </si>
  <si>
    <t xml:space="preserve"> 89265 </t>
  </si>
  <si>
    <t>CAMINHÃO TOCO, PBT 16.000 KG, CARGA ÚTIL MÁX. 10.685 KG, DIST. ENTRE EIXOS 4,8 M, POTÊNCIA 189 CV, INCLUSIVE CARROCERIA FIXA ABERTA DE MADEIRA P/ TRANSPORTE GERAL DE CARGA SECA, DIMEN. APROX. 2,5 X 7,00 X 0,50 M - IMPOSTOS E SEGUROS. AF_06/2014</t>
  </si>
  <si>
    <t xml:space="preserve"> 89266 </t>
  </si>
  <si>
    <t>CAMINHÃO TOCO, PBT 16.000 KG, CARGA ÚTIL MÁX. 10.685 KG, DIST. ENTRE EIXOS 4,8 M, POTÊNCIA 189 CV, INCLUSIVE CARROCERIA FIXA ABERTA DE MADEIRA P/ TRANSPORTE GERAL DE CARGA SECA, DIMEN. APROX. 2,5 X 7,00 X 0,50 M - DEPRECIAÇÃO. AF_06/2014</t>
  </si>
  <si>
    <t xml:space="preserve"> 89264 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</si>
  <si>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</si>
  <si>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 xml:space="preserve"> 5824 </t>
  </si>
  <si>
    <t>CAMINHÃO DE TRANSPORTE DE MATERIAL ASFÁLTICO 30.000 L, COM CAVALO MECÂNICO DE CAPACIDADE MÁXIMA DE TRAÇÃO COMBINADO DE 66.000 KG, POTÊNCIA 360 CV, INCLUSIVE TANQUE DE ASFALTO COM SERPENTINA - MATERIAIS NA OPERAÇÃO. AF_08/2015</t>
  </si>
  <si>
    <t xml:space="preserve"> 91644 </t>
  </si>
  <si>
    <t>TANQUE DE ASFALTO ESTACIONARIO COM SERPENTINA, CAPACIDADE 30.000 L</t>
  </si>
  <si>
    <t xml:space="preserve"> 00014405 </t>
  </si>
  <si>
    <t>CAVALO MECANICO TRACAO 6X2, PESO BRUTO TOTAL COMBINADO 56000 KG, CAPACIDADE MAXIMA DE TRACAO *66000* KG, POTENCIA *360* CV (INCLUI CABINE E CHASSI, NAO INCLUI SEMIRREBOQUE)</t>
  </si>
  <si>
    <t xml:space="preserve"> 00013215 </t>
  </si>
  <si>
    <t>CAMINHÃO DE TRANSPORTE DE MATERIAL ASFÁLTICO 30.000 L, COM CAVALO MECÂNICO DE CAPACIDADE MÁXIMA DE TRAÇÃO COMBINADO DE 66.000 KG, POTÊNCIA 360 CV, INCLUSIVE TANQUE DE ASFALTO COM SERPENTINA - MANUTENÇÃO. AF_08/2015</t>
  </si>
  <si>
    <t xml:space="preserve"> 91643 </t>
  </si>
  <si>
    <t>CAMINHÃO DE TRANSPORTE DE MATERIAL ASFÁLTICO 30.000 L, COM CAVALO MECÂNICO DE CAPACIDADE MÁXIMA DE TRAÇÃO COMBINADO DE 66.000 KG, POTÊNCIA 360 CV, INCLUSIVE TANQUE DE ASFALTO COM SERPENTINA - JUROS. AF_08/2015</t>
  </si>
  <si>
    <t xml:space="preserve"> 91641 </t>
  </si>
  <si>
    <t>CAMINHÃO DE TRANSPORTE DE MATERIAL ASFÁLTICO 30.000 L, COM CAVALO MECÂNICO DE CAPACIDADE MÁXIMA DE TRAÇÃO COMBINADO DE 66.000 KG, POTÊNCIA 360 CV, INCLUSIVE TANQUE DE ASFALTO COM SERPENTINA - IMPOSTOS E SEGUROS. AF_08/2015</t>
  </si>
  <si>
    <t xml:space="preserve"> 91642 </t>
  </si>
  <si>
    <t>CAMINHÃO DE TRANSPORTE DE MATERIAL ASFÁLTICO 30.000 L, COM CAVALO MECÂNICO DE CAPACIDADE MÁXIMA DE TRAÇÃO COMBINADO DE 66.000 KG, POTÊNCIA 360 CV, INCLUSIVE TANQUE DE ASFALTO COM SERPENTINA - DEPRECIAÇÃO. AF_08/2015</t>
  </si>
  <si>
    <t xml:space="preserve"> 91640 </t>
  </si>
  <si>
    <t>CAMINHÃO DE TRANSPORTE DE MATERIAL ASFÁLTICO 30.000 L, COM CAVALO MECÂNICO DE CAPACIDADE MÁXIMA DE TRAÇÃO COMBINADO DE 66.000 KG, POTÊNCIA 360 CV, INCLUSIVE TANQUE DE ASFALTO COM SERPENTINA - CHP DIURNO. AF_08/2015</t>
  </si>
  <si>
    <t xml:space="preserve"> 91645 </t>
  </si>
  <si>
    <t>CAMINHÃO DE TRANSPORTE DE MATERIAL ASFÁLTICO 30.000 L, COM CAVALO MECÂNICO DE CAPACIDADE MÁXIMA DE TRAÇÃO COMBINADO DE 66.000 KG, POTÊNCIA 360 CV, INCLUSIVE TANQUE DE ASFALTO COM SERPENTINA - CHI DIURNO. AF_08/2015</t>
  </si>
  <si>
    <t xml:space="preserve"> 91646 </t>
  </si>
  <si>
    <t>CAMINHÃO BASCULANTE 6 M3 TOCO, PESO BRUTO TOTAL 16.000 KG, CARGA ÚTIL MÁXIMA 11.130 KG, DISTÂNCIA ENTRE EIXOS 5,36 M, POTÊNCIA 185 CV, INCLUSIVE CAÇAMBA METÁLICA - MATERIAIS NA OPERAÇÃO. AF_06/2014</t>
  </si>
  <si>
    <t xml:space="preserve"> 7061 </t>
  </si>
  <si>
    <t>CACAMBA METALICA BASCULANTE COM CAPACIDADE DE 6 M3 (INCLUI MONTAGEM, NAO INCLUI CAMINHAO)</t>
  </si>
  <si>
    <t xml:space="preserve"> 00037733 </t>
  </si>
  <si>
    <t>CAMINHÃO BASCULANTE 6 M3 TOCO, PESO BRUTO TOTAL 16.000 KG, CARGA ÚTIL MÁXIMA 11.130 KG, DISTÂNCIA ENTRE EIXOS 5,36 M, POTÊNCIA 185 CV, INCLUSIVE CAÇAMBA METÁLICA - MANUTENÇÃO. AF_06/2014</t>
  </si>
  <si>
    <t xml:space="preserve"> 7060 </t>
  </si>
  <si>
    <t>CAMINHÃO BASCULANTE 6 M3 TOCO, PESO BRUTO TOTAL 16.000 KG, CARGA ÚTIL MÁXIMA 11.130 KG, DISTÂNCIA ENTRE EIXOS 5,36 M, POTÊNCIA 185 CV, INCLUSIVE CAÇAMBA METÁLICA - JUROS. AF_06/2014</t>
  </si>
  <si>
    <t xml:space="preserve"> 7059 </t>
  </si>
  <si>
    <t>CAMINHÃO BASCULANTE 6 M3 TOCO, PESO BRUTO TOTAL 16.000 KG, CARGA ÚTIL MÁXIMA 11.130 KG, DISTÂNCIA ENTRE EIXOS 5,36 M, POTÊNCIA 185 CV, INCLUSIVE CAÇAMBA METÁLICA - IMPOSTOS E SEGUROS. AF_06/2014</t>
  </si>
  <si>
    <t xml:space="preserve"> 91402 </t>
  </si>
  <si>
    <t>CAMINHÃO BASCULANTE 6 M3 TOCO, PESO BRUTO TOTAL 16.000 KG, CARGA ÚTIL MÁXIMA 11.130 KG, DISTÂNCIA ENTRE EIXOS 5,36 M, POTÊNCIA 185 CV, INCLUSIVE CAÇAMBA METÁLICA - DEPRECIAÇÃO. AF_06/2014</t>
  </si>
  <si>
    <t xml:space="preserve"> 7058 </t>
  </si>
  <si>
    <t>CAMINHÃO BASCULANTE 6 M3 TOCO, PESO BRUTO TOTAL 16.000 KG, CARGA ÚTIL MÁXIMA 11.130 KG, DISTÂNCIA ENTRE EIXOS 5,36 M, POTÊNCIA 185 CV, INCLUSIVE CAÇAMBA METÁLICA - CHP DIURNO. AF_06/2014</t>
  </si>
  <si>
    <t xml:space="preserve"> 67826 </t>
  </si>
  <si>
    <t>CAMINHÃO BASCULANTE 6 M3 TOCO, PESO BRUTO TOTAL 16.000 KG, CARGA ÚTIL MÁXIMA 11.130 KG, DISTÂNCIA ENTRE EIXOS 5,36 M, POTÊNCIA 185 CV, INCLUSIVE CAÇAMBA METÁLICA - CHI DIURNO. AF_06/2014</t>
  </si>
  <si>
    <t xml:space="preserve"> 67827 </t>
  </si>
  <si>
    <t>CAMINHÃO BASCULANTE 10 M3, TRUCADO CABINE SIMPLES, PESO BRUTO TOTAL 23.000 KG, CARGA ÚTIL MÁXIMA 15.935 KG, DISTÂNCIA ENTRE EIXOS 4,80 M, POTÊNCIA 230 CV INCLUSIVE CAÇAMBA METÁLICA - MATERIAIS NA OPERAÇÃO. AF_06/2014</t>
  </si>
  <si>
    <t xml:space="preserve"> 91384 </t>
  </si>
  <si>
    <t>CAMINHAO TRUCADO, PESO BRUTO TOTAL 23000 KG, CARGA UTIL MAXIMA 15285 KG, DISTANCIA ENTRE EIXOS 4,80 M, POTENCIA 326 CV (INCLUI CABINE E CHASSI, NAO INCLUI CARROCERIA)</t>
  </si>
  <si>
    <t xml:space="preserve"> 00037758 </t>
  </si>
  <si>
    <t>CACAMBA METALICA BASCULANTE COM CAPACIDADE DE 10 M3 (INCLUI MONTAGEM, NAO INCLUI CAMINHAO)</t>
  </si>
  <si>
    <t xml:space="preserve"> 00037734 </t>
  </si>
  <si>
    <t>CAMINHÃO BASCULANTE 10 M3, TRUCADO CABINE SIMPLES, PESO BRUTO TOTAL 23.000 KG, CARGA ÚTIL MÁXIMA 15.935 KG, DISTÂNCIA ENTRE EIXOS 4,80 M, POTÊNCIA 230 CV INCLUSIVE CAÇAMBA METÁLICA - MANUTENÇÃO. AF_06/2014</t>
  </si>
  <si>
    <t xml:space="preserve"> 91383 </t>
  </si>
  <si>
    <t>CAMINHÃO BASCULANTE 10 M3, TRUCADO CABINE SIMPLES, PESO BRUTO TOTAL 23.000 KG, CARGA ÚTIL MÁXIMA 15.935 KG, DISTÂNCIA ENTRE EIXOS 4,80 M, POTÊNCIA 230 CV INCLUSIVE CAÇAMBA METÁLICA - JUROS. AF_06/2014</t>
  </si>
  <si>
    <t xml:space="preserve"> 91381 </t>
  </si>
  <si>
    <t>CAMINHÃO BASCULANTE 10 M3, TRUCADO CABINE SIMPLES, PESO BRUTO TOTAL 23.000 KG, CARGA ÚTIL MÁXIMA 15.935 KG, DISTÂNCIA ENTRE EIXOS 4,80 M, POTÊNCIA 230 CV INCLUSIVE CAÇAMBA METÁLICA - IMPOSTOS E SEGUROS. AF_06/2014</t>
  </si>
  <si>
    <t xml:space="preserve"> 91382 </t>
  </si>
  <si>
    <t>CAMINHÃO BASCULANTE 10 M3, TRUCADO CABINE SIMPLES, PESO BRUTO TOTAL 23.000 KG, CARGA ÚTIL MÁXIMA 15.935 KG, DISTÂNCIA ENTRE EIXOS 4,80 M, POTÊNCIA 230 CV INCLUSIVE CAÇAMBA METÁLICA - DEPRECIAÇÃO. AF_06/2014</t>
  </si>
  <si>
    <t xml:space="preserve"> 91380 </t>
  </si>
  <si>
    <t>CAMINHÃO BASCULANTE 10 M3, TRUCADO CABINE SIMPLES, PESO BRUTO TOTAL 23.000 KG, CARGA ÚTIL MÁXIMA 15.935 KG, DISTÂNCIA ENTRE EIXOS 4,80 M, POTÊNCIA 230 CV INCLUSIVE CAÇAMBA METÁLICA - CHP DIURNO. AF_06/2014</t>
  </si>
  <si>
    <t xml:space="preserve"> 91386 </t>
  </si>
  <si>
    <t>CAMINHÃO BASCULANTE 10 M3, TRUCADO CABINE SIMPLES, PESO BRUTO TOTAL 23.000 KG, CARGA ÚTIL MÁXIMA 15.935 KG, DISTÂNCIA ENTRE EIXOS 4,80 M, POTÊNCIA 230 CV INCLUSIVE CAÇAMBA METÁLICA - CHI DIURNO. AF_06/2014</t>
  </si>
  <si>
    <t xml:space="preserve"> 91387 </t>
  </si>
  <si>
    <t>BETONEIRA CAPACIDADE NOMINAL DE 600 L, CAPACIDADE DE MISTURA 360 L, MOTOR ELÉTRICO TRIFÁSICO POTÊNCIA DE 4 CV, SEM CARREGADOR - MATERIAIS NA OPERAÇÃO. AF_05/2023</t>
  </si>
  <si>
    <t xml:space="preserve"> 89224 </t>
  </si>
  <si>
    <t>BETONEIRA, CAPACIDADE NOMINAL 600 L, CAPACIDADE DE MISTURA  360L, MOTOR ELETRICO TRIFASICO 220/380V, POTENCIA 4CV, EXCLUSO CARREGADOR</t>
  </si>
  <si>
    <t xml:space="preserve"> 00036397 </t>
  </si>
  <si>
    <t>BETONEIRA CAPACIDADE NOMINAL DE 600 L, CAPACIDADE DE MISTURA 360 L, MOTOR ELÉTRICO TRIFÁSICO POTÊNCIA DE 4 CV, SEM CARREGADOR - MANUTENÇÃO. AF_05/2023</t>
  </si>
  <si>
    <t xml:space="preserve"> 89223 </t>
  </si>
  <si>
    <t>BETONEIRA CAPACIDADE NOMINAL DE 600 L, CAPACIDADE DE MISTURA 360 L, MOTOR ELÉTRICO TRIFÁSICO POTÊNCIA DE 4 CV, SEM CARREGADOR - JUROS. AF_05/2023</t>
  </si>
  <si>
    <t xml:space="preserve"> 89222 </t>
  </si>
  <si>
    <t>BETONEIRA CAPACIDADE NOMINAL DE 600 L, CAPACIDADE DE MISTURA 360 L, MOTOR ELÉTRICO TRIFÁSICO POTÊNCIA DE 4 CV, SEM CARREGADOR - DEPRECIAÇÃO. AF_05/2023</t>
  </si>
  <si>
    <t xml:space="preserve"> 89221 </t>
  </si>
  <si>
    <t>BETONEIRA CAPACIDADE NOMINAL DE 400 L, CAPACIDADE DE MISTURA 280 L, MOTOR ELÉTRICO TRIFÁSICO POTÊNCIA DE 2 CV, SEM CARREGADOR - MATERIAIS NA OPERAÇÃO. AF_05/2023</t>
  </si>
  <si>
    <t xml:space="preserve"> 88829 </t>
  </si>
  <si>
    <t>BETONEIRA CAPACIDADE NOMINAL 400 L, CAPACIDADE DE MISTURA  280 L, MOTOR ELETRICO TRIFASICO 220/380 V POTENCIA 2 CV, SEM CARREGADOR</t>
  </si>
  <si>
    <t xml:space="preserve"> 00010535 </t>
  </si>
  <si>
    <t>BETONEIRA CAPACIDADE NOMINAL DE 400 L, CAPACIDADE DE MISTURA 280 L, MOTOR ELÉTRICO TRIFÁSICO POTÊNCIA DE 2 CV, SEM CARREGADOR - MANUTENÇÃO. AF_05/2023</t>
  </si>
  <si>
    <t xml:space="preserve"> 88828 </t>
  </si>
  <si>
    <t>BETONEIRA CAPACIDADE NOMINAL DE 400 L, CAPACIDADE DE MISTURA 280 L, MOTOR ELÉTRICO TRIFÁSICO POTÊNCIA DE 2 CV, SEM CARREGADOR - JUROS. AF_05/2023</t>
  </si>
  <si>
    <t xml:space="preserve"> 88827 </t>
  </si>
  <si>
    <t>BETONEIRA CAPACIDADE NOMINAL DE 400 L, CAPACIDADE DE MISTURA 280 L, MOTOR ELÉTRICO TRIFÁSICO POTÊNCIA DE 2 CV, SEM CARREGADOR - DEPRECIAÇÃO. AF_05/2023</t>
  </si>
  <si>
    <t xml:space="preserve"> 88826 </t>
  </si>
  <si>
    <t>ARGAMASSA TRAÇO 1:4 (EM VOLUME DE CIMENTO E AREIA MÉDIA ÚMIDA), PREPARO MANUAL. AF_08/2019</t>
  </si>
  <si>
    <t xml:space="preserve"> 88631 </t>
  </si>
  <si>
    <t>AJUDANTE ESPECIALIZADO COM ENCARGOS COMPLEMENTARES</t>
  </si>
  <si>
    <t xml:space="preserve"> 88243 </t>
  </si>
  <si>
    <t>Composições Auxiliares</t>
  </si>
  <si>
    <t>CONCRETO USINADO BOMBEAVEL, CLASSE DE RESISTENCIA C20, COM BRITA 0 E 1, SLUMP = 100 +/- 20 MM, EXCLUI SERVICO DE BOMBEAMENTO (NBR 8953)</t>
  </si>
  <si>
    <t xml:space="preserve"> 00034492 </t>
  </si>
  <si>
    <t>DROP - DRENAGEM/OBRAS DE CONTENÇÃO / POÇOS DE VISITA E CAIXAS</t>
  </si>
  <si>
    <t>TABUA *2,5 X 30 CM EM PINUS, MISTA OU EQUIVALENTE DA REGIAO - BRUTA</t>
  </si>
  <si>
    <t xml:space="preserve"> 00006212 </t>
  </si>
  <si>
    <t>SARRAFO *2,5 X 7,5* CM EM PINUS, MISTA OU EQUIVALENTE DA REGIAO - BRUTA</t>
  </si>
  <si>
    <t xml:space="preserve"> 00004517 </t>
  </si>
  <si>
    <t>TRAN - TRANSPORTES, CARGAS E DESCARGAS</t>
  </si>
  <si>
    <t>TUBO ACO GALVANIZADO COM COSTURA, CLASSE LEVE, DN 50 MM ( 2"),  E = 3,00 MM,  *4,40* KG/M (NBR 5580)</t>
  </si>
  <si>
    <t xml:space="preserve"> 00021013 </t>
  </si>
  <si>
    <t>CAP PVC, SOLDAVEL, 50 MM, PARA AGUA FRIA PREDIAL</t>
  </si>
  <si>
    <t xml:space="preserve"> 00001194 </t>
  </si>
  <si>
    <t>PARAFUSO FRANCES ZINCADO, DIAMETRO 1/2'', COMPRIMENTO 2'', COM PORCA E ARRUELA</t>
  </si>
  <si>
    <t xml:space="preserve"> 00011953 </t>
  </si>
  <si>
    <t>ABRACADEIRA EM ACO PARA AMARRACAO DE ELETRODUTOS, TIPO D, COM 1 1/2" E PARAFUSO DE FIXACAO</t>
  </si>
  <si>
    <t xml:space="preserve"> 00000394 </t>
  </si>
  <si>
    <t>PLACA DE ACO ESMALTADA PARA  IDENTIFICACAO DE RUA, *45 CM X 20* CM</t>
  </si>
  <si>
    <t xml:space="preserve"> 00013521 </t>
  </si>
  <si>
    <t>CANT - CANTEIRO DE OBRAS</t>
  </si>
  <si>
    <t>TUBO ACO GALVANIZADO COM COSTURA, CLASSE LEVE, DN 65 MM ( 2 1/2"),  E = 3,35 MM, * 6,23* KG/M (NBR 5580)</t>
  </si>
  <si>
    <t xml:space="preserve"> 00021014 </t>
  </si>
  <si>
    <t>PLACA DE SINALIZACAO EM CHAPA DE ACO NUM 16 COM PINTURA REFLETIVA</t>
  </si>
  <si>
    <t xml:space="preserve"> 00034723 </t>
  </si>
  <si>
    <t>ENCARREGADO GERAL DE OBRAS (HORISTA)</t>
  </si>
  <si>
    <t xml:space="preserve"> 00004083 </t>
  </si>
  <si>
    <t>MICROESFERAS DE VIDRO PARA SINALIZACAO HORIZONTAL VIARIA, TIPO I-B (PREMIX) - NBR  16184</t>
  </si>
  <si>
    <t xml:space="preserve"> 00044478 </t>
  </si>
  <si>
    <t>TINTA ACRILICA PREMIUM PARA PISO</t>
  </si>
  <si>
    <t xml:space="preserve"> 00007348 </t>
  </si>
  <si>
    <t>TINTA ACRILICA A BASE DE SOLVENTE, PARA SINALIZACAO HORIZONTAL VIARIA (NBR 11862)</t>
  </si>
  <si>
    <t xml:space="preserve"> 00007343 </t>
  </si>
  <si>
    <t>DILUENTE AGUARRAS</t>
  </si>
  <si>
    <t xml:space="preserve"> 00005318 </t>
  </si>
  <si>
    <t>CONCRETO BETUMINOSO USINADO A QUENTE (CBUQ) PARA PAVIMENTACAO ASFALTICA, PADRAO DNIT, FAIXA C, COM CAP 50/70 - AQUISICAO POSTO USINA</t>
  </si>
  <si>
    <t xml:space="preserve"> 00001518 </t>
  </si>
  <si>
    <t>PAVI - PAVIMENTAÇÃO</t>
  </si>
  <si>
    <t>EMULSÃO AS FALTICA RR2C + ICMS 17%</t>
  </si>
  <si>
    <t>FOMA - FORNECIMENTO DE MATERIAIS E EQUIPAMENTOS</t>
  </si>
  <si>
    <t>MES</t>
  </si>
  <si>
    <t>AUXILIAR DE ESCRITORIO (MENSALISTA)</t>
  </si>
  <si>
    <t xml:space="preserve"> 00040812 </t>
  </si>
  <si>
    <t>ENCARREGADO GERAL DE OBRAS (MENSALISTA)</t>
  </si>
  <si>
    <t xml:space="preserve"> 00040818 </t>
  </si>
  <si>
    <t>ENGENHEIRO CIVIL DE OBRA JUNIOR (MENSALISTA)</t>
  </si>
  <si>
    <t xml:space="preserve"> 00040811 </t>
  </si>
  <si>
    <t xml:space="preserve"> 00010775 </t>
  </si>
  <si>
    <t>Composições Principais</t>
  </si>
  <si>
    <t>Composições Analíticas com Preço Unitário</t>
  </si>
  <si>
    <t>Cotação</t>
  </si>
  <si>
    <t>______________________________________________
Alex Machado Nunes &amp; Cia Construções LTDA
11.286.215/0001-37
Wanderson Alves Martins
Engenheiro Civil
CREA: 212445D-MG
CPF: 008.656.086-79
RG:  8281018 SSP- MG</t>
  </si>
  <si>
    <t>______________________________________________
Alex Machado Nunes &amp; Cia Construções LTDA
11.286.215/0001-37
Alex Machado Nunes
Proprietário
CPF n° 050.571.416-78
RG n° MG-11.933.927 SSP-MG</t>
  </si>
  <si>
    <t>Interessado: PAM ASFALTO</t>
  </si>
  <si>
    <t>Não Desonerado</t>
  </si>
  <si>
    <t>Declaro para os devidos fins que, conforme legislação tributária municipal, a base de cálculo deste tipo de obra corresponde à 100%, com a respectiva alíquota de 4%.</t>
  </si>
  <si>
    <t>Declaro para os devidos fins que o regime de Contribuição Previdenciária sobre a Receita Bruta adotado para elaboração do orçamento foi SEM Desoneração, e que esta é a alternativa mais adequada para a Administração Pública.</t>
  </si>
  <si>
    <t>22,04%
15,69%</t>
  </si>
  <si>
    <t>Objeto:Contratação de serviços de recapeamento asfáltico em CBUQ (e=3,00 cm média), sinalização horizontal e vertical, e drenagem superficial (meio-fio e sarjetas), conforme Contrato de Repasse nº 945648/2023/MCIDADES/CAIXA, em atendimento às necessidades da Secretaria Municipal de Transportes</t>
  </si>
  <si>
    <t>ENCARGOS SOCIAIS SOBRE A MÃO DE OBRA (COM DESONERAÇÃO)</t>
  </si>
  <si>
    <t>CÓDIGO</t>
  </si>
  <si>
    <t>DESCRIÇÃO</t>
  </si>
  <si>
    <t>HORISTA %</t>
  </si>
  <si>
    <t>MENSALISTA %</t>
  </si>
  <si>
    <t>GRUPO A - ENCARGOS SOCIAIS BASICOS</t>
  </si>
  <si>
    <t>A1</t>
  </si>
  <si>
    <t>INSS</t>
  </si>
  <si>
    <t>A2</t>
  </si>
  <si>
    <t>FGTS</t>
  </si>
  <si>
    <t>A3</t>
  </si>
  <si>
    <t>SESI</t>
  </si>
  <si>
    <t>A4</t>
  </si>
  <si>
    <t>SENAI</t>
  </si>
  <si>
    <t>A5</t>
  </si>
  <si>
    <t>INCRA</t>
  </si>
  <si>
    <t>A6</t>
  </si>
  <si>
    <t>SALARIO EDUCAÇÃO</t>
  </si>
  <si>
    <t>A7</t>
  </si>
  <si>
    <t>SEGURO CONTRA ACIDENTES DE TRABALHO</t>
  </si>
  <si>
    <t>A8</t>
  </si>
  <si>
    <t>SEBRAE</t>
  </si>
  <si>
    <t>A9</t>
  </si>
  <si>
    <t>SECONCI</t>
  </si>
  <si>
    <t>A</t>
  </si>
  <si>
    <t>TOTAL</t>
  </si>
  <si>
    <t>GRUPO B - ENCARGOS TRABALHISTAS</t>
  </si>
  <si>
    <t>B1</t>
  </si>
  <si>
    <t>REPOUSO SEMANAL REMUNERADO</t>
  </si>
  <si>
    <t>B2</t>
  </si>
  <si>
    <t>FERIADOS</t>
  </si>
  <si>
    <t>B3</t>
  </si>
  <si>
    <t>AUXILIO- ENFERMIDADE</t>
  </si>
  <si>
    <t>B4</t>
  </si>
  <si>
    <t>AUXILIO ACIDENTE DE TRABALHO</t>
  </si>
  <si>
    <t>B5</t>
  </si>
  <si>
    <t>LICENÇA PATERNIDADE</t>
  </si>
  <si>
    <t>B6</t>
  </si>
  <si>
    <t>FALTAS JUSTIFICADAS</t>
  </si>
  <si>
    <t>B7</t>
  </si>
  <si>
    <t>FÉRIAS GOZADAS</t>
  </si>
  <si>
    <t>B8</t>
  </si>
  <si>
    <t>LICENÇA MATERNIDADE</t>
  </si>
  <si>
    <t>B9</t>
  </si>
  <si>
    <t>13º SALARIO</t>
  </si>
  <si>
    <t>B</t>
  </si>
  <si>
    <t>GRUPO C - ENCARGOS INDENIZADOS</t>
  </si>
  <si>
    <t>C1</t>
  </si>
  <si>
    <t>AVISO PRÉVIO IDENIZADO</t>
  </si>
  <si>
    <t>C2</t>
  </si>
  <si>
    <t>AVISO PRÉVIO TRABALHADO</t>
  </si>
  <si>
    <t>C3</t>
  </si>
  <si>
    <t>MULTA POR RESCISÃO DO CONTRATO DE TRABALHO SEM JUSTA CAUSA</t>
  </si>
  <si>
    <t>C4</t>
  </si>
  <si>
    <t>INDENIZAÇÃO ADICIONAL</t>
  </si>
  <si>
    <t>C</t>
  </si>
  <si>
    <t xml:space="preserve">GRUPO D - INCIDÊNCIAS CUMULATIVAS </t>
  </si>
  <si>
    <t>D1</t>
  </si>
  <si>
    <t>INCIDÊNCIA DE GRUPO A SOBRE GRUPO B</t>
  </si>
  <si>
    <t>D2</t>
  </si>
  <si>
    <t>INCIDÊNCIA DE FGTS SOBRE AVISO PRÉVIO</t>
  </si>
  <si>
    <t>D3</t>
  </si>
  <si>
    <t>INCIDÊNCIA DA MULTA DO FGTS SOBRE O AVISO PRÉVIO</t>
  </si>
  <si>
    <t>D</t>
  </si>
  <si>
    <t>TOTAL (A+B+C+D)</t>
  </si>
  <si>
    <t>Planilha Orçamentária Sintética Com Valor do Material, Mão de Obra e Equipamento</t>
  </si>
  <si>
    <t>M. O.</t>
  </si>
  <si>
    <t>EQ.</t>
  </si>
  <si>
    <t>MAT.</t>
  </si>
  <si>
    <t>Totais -&gt;</t>
  </si>
  <si>
    <t>22,04%</t>
  </si>
  <si>
    <t>292.053,85</t>
  </si>
  <si>
    <t>147.400,20</t>
  </si>
  <si>
    <t>3.520.545,95</t>
  </si>
  <si>
    <t>3.960.000,00</t>
  </si>
  <si>
    <t>100,00%
2.567,81</t>
  </si>
  <si>
    <t>67,86%
1.742,62</t>
  </si>
  <si>
    <t>16,07%
412,66</t>
  </si>
  <si>
    <t>16,07%
412,53</t>
  </si>
  <si>
    <t>100,00%
1.312,00</t>
  </si>
  <si>
    <t>100,00%
1.255,81</t>
  </si>
  <si>
    <t>34,29%
430,62</t>
  </si>
  <si>
    <t>32,86%
412,66</t>
  </si>
  <si>
    <t>32,85%
412,53</t>
  </si>
  <si>
    <t>100,00%
48.602,54</t>
  </si>
  <si>
    <t>34,29%
16.665,81</t>
  </si>
  <si>
    <t>32,86%
15.970,79</t>
  </si>
  <si>
    <t>32,85%
15.965,93</t>
  </si>
  <si>
    <t>100,00%
3.333.128,70</t>
  </si>
  <si>
    <t>34,10%
1.136.596,89</t>
  </si>
  <si>
    <t>33,05%
1.101.599,04</t>
  </si>
  <si>
    <t>32,85%
1.094.932,78</t>
  </si>
  <si>
    <t>100,00%
51.343,80</t>
  </si>
  <si>
    <t>34,10%
17.508,24</t>
  </si>
  <si>
    <t>33,05%
16.969,13</t>
  </si>
  <si>
    <t>32,85%
16.866,44</t>
  </si>
  <si>
    <t>100,00%
111.557,97</t>
  </si>
  <si>
    <t>34,10%
38.041,27</t>
  </si>
  <si>
    <t>33,05%
36.869,91</t>
  </si>
  <si>
    <t>32,85%
36.646,79</t>
  </si>
  <si>
    <t>100,00%
3.099.599,80</t>
  </si>
  <si>
    <t>34,10%
1.056.963,53</t>
  </si>
  <si>
    <t>33,05%
1.024.417,73</t>
  </si>
  <si>
    <t>32,85%
1.018.218,53</t>
  </si>
  <si>
    <t>100,00%
65.743,15</t>
  </si>
  <si>
    <t>34,10%
22.418,41</t>
  </si>
  <si>
    <t>33,05%
21.728,11</t>
  </si>
  <si>
    <t>32,85%
21.596,62</t>
  </si>
  <si>
    <t>100,00%
4.883,98</t>
  </si>
  <si>
    <t>34,10%
1.665,44</t>
  </si>
  <si>
    <t>33,05%
1.614,16</t>
  </si>
  <si>
    <t>32,85%
1.604,39</t>
  </si>
  <si>
    <t>100,00%
93.032,70</t>
  </si>
  <si>
    <t>26,48%
24.631,00</t>
  </si>
  <si>
    <t>24,22%
22.533,04</t>
  </si>
  <si>
    <t>49,30%
45.868,66</t>
  </si>
  <si>
    <t>100,00%
43.321,16</t>
  </si>
  <si>
    <t>34,10%
14.772,52</t>
  </si>
  <si>
    <t>33,05%
14.317,64</t>
  </si>
  <si>
    <t>32,85%
14.231,00</t>
  </si>
  <si>
    <t>100,00%
9.248,16</t>
  </si>
  <si>
    <t>37,50%
3.468,06</t>
  </si>
  <si>
    <t>31,25%
2.890,05</t>
  </si>
  <si>
    <t>100,00%
8.763,04</t>
  </si>
  <si>
    <t>37,50%
3.286,14</t>
  </si>
  <si>
    <t>31,25%
2.738,45</t>
  </si>
  <si>
    <t>100,00%
8.278,08</t>
  </si>
  <si>
    <t>37,50%
3.104,28</t>
  </si>
  <si>
    <t>31,25%
2.586,90</t>
  </si>
  <si>
    <t>100,00%
23.422,26</t>
  </si>
  <si>
    <t>100,00%
482.668,25</t>
  </si>
  <si>
    <t>34,10%
164.600,87</t>
  </si>
  <si>
    <t>33,05%
159.540,27</t>
  </si>
  <si>
    <t>32,84%
158.527,11</t>
  </si>
  <si>
    <t>100,00%
48.220,49</t>
  </si>
  <si>
    <t>34,10%
16.443,19</t>
  </si>
  <si>
    <t>33,05%
15.936,87</t>
  </si>
  <si>
    <t>32,85%
15.840,43</t>
  </si>
  <si>
    <t>100,00%
9.835,67</t>
  </si>
  <si>
    <t>34,10%
3.353,96</t>
  </si>
  <si>
    <t>33,05%
3.250,69</t>
  </si>
  <si>
    <t>32,85%
3.231,02</t>
  </si>
  <si>
    <t>100,00%
68.942,42</t>
  </si>
  <si>
    <t>34,10%
23.509,37</t>
  </si>
  <si>
    <t>33,05%
22.785,47</t>
  </si>
  <si>
    <t>32,85%
22.647,58</t>
  </si>
  <si>
    <t>100,00%
22.805,63</t>
  </si>
  <si>
    <t>34,12%
7.781,28</t>
  </si>
  <si>
    <t>33,05%
7.537,26</t>
  </si>
  <si>
    <t>32,83%
7.487,09</t>
  </si>
  <si>
    <t>100,00%
308.779,45</t>
  </si>
  <si>
    <t>34,10%
105.293,79</t>
  </si>
  <si>
    <t>33,05%
102.051,61</t>
  </si>
  <si>
    <t>32,85%
101.434,05</t>
  </si>
  <si>
    <t>100,00%
22.944,06</t>
  </si>
  <si>
    <t>34,10%
7.823,92</t>
  </si>
  <si>
    <t>33,05%
7.583,01</t>
  </si>
  <si>
    <t>32,85%
7.537,12</t>
  </si>
  <si>
    <t>100,00%
364,14</t>
  </si>
  <si>
    <t>33,33%
121,37</t>
  </si>
  <si>
    <t>33,34%
121,40</t>
  </si>
  <si>
    <t>100,00%
776,39</t>
  </si>
  <si>
    <t>35,29%
273,99</t>
  </si>
  <si>
    <t>29,42%
228,41</t>
  </si>
  <si>
    <t>33,95%</t>
  </si>
  <si>
    <t>33,22%</t>
  </si>
  <si>
    <t>1.344.237,18</t>
  </si>
  <si>
    <t>1.300.055,80</t>
  </si>
  <si>
    <t>1.315.707,02</t>
  </si>
  <si>
    <t>66,78%</t>
  </si>
  <si>
    <t>2.644.292,97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</si>
</sst>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"/>
    <numFmt numFmtId="165" formatCode="d&quot; de &quot;mmmm&quot; de &quot;yyyy"/>
  </numFmts>
  <fonts count="40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i/>
      <u/>
      <sz val="12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Arial"/>
      <family val="2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FEFEF"/>
      </patternFill>
    </fill>
    <fill>
      <patternFill patternType="solid">
        <fgColor rgb="FFD6D6D6"/>
      </patternFill>
    </fill>
    <fill>
      <patternFill patternType="solid">
        <fgColor theme="4" tint="0.39997558519241921"/>
        <bgColor rgb="FFFF6600"/>
      </patternFill>
    </fill>
    <fill>
      <patternFill patternType="solid">
        <fgColor theme="4" tint="0.59999389629810485"/>
        <bgColor rgb="FFFFCC99"/>
      </patternFill>
    </fill>
  </fills>
  <borders count="5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0092F6"/>
      </bottom>
      <diagonal/>
    </border>
    <border>
      <left/>
      <right/>
      <top/>
      <bottom style="thick">
        <color rgb="FFFF5500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/>
      <diagonal/>
    </border>
    <border>
      <left style="thin">
        <color rgb="FFCCCCCC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CCCCCC"/>
      </bottom>
      <diagonal/>
    </border>
    <border>
      <left/>
      <right/>
      <top style="medium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rgb="FFCCCCCC"/>
      </bottom>
      <diagonal/>
    </border>
    <border>
      <left/>
      <right style="medium">
        <color indexed="64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 style="thin">
        <color rgb="FFCCCCCC"/>
      </top>
      <bottom style="hair">
        <color indexed="64"/>
      </bottom>
      <diagonal/>
    </border>
    <border>
      <left/>
      <right/>
      <top style="thin">
        <color rgb="FFCCCCCC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26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/>
    <xf numFmtId="0" fontId="1" fillId="0" borderId="0"/>
    <xf numFmtId="0" fontId="27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21" fillId="19" borderId="0" xfId="0" applyFont="1" applyFill="1" applyAlignment="1">
      <alignment horizontal="center" vertical="top" wrapText="1"/>
    </xf>
    <xf numFmtId="0" fontId="24" fillId="22" borderId="0" xfId="0" applyFont="1" applyFill="1" applyAlignment="1">
      <alignment horizontal="left" vertical="top" wrapText="1"/>
    </xf>
    <xf numFmtId="0" fontId="25" fillId="23" borderId="0" xfId="0" applyFont="1" applyFill="1" applyAlignment="1">
      <alignment horizontal="center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4" fontId="9" fillId="9" borderId="6" xfId="0" applyNumberFormat="1" applyFont="1" applyFill="1" applyBorder="1" applyAlignment="1">
      <alignment horizontal="center" vertical="center" wrapText="1"/>
    </xf>
    <xf numFmtId="0" fontId="16" fillId="14" borderId="11" xfId="0" applyFont="1" applyFill="1" applyBorder="1" applyAlignment="1">
      <alignment horizontal="center" vertical="center" wrapText="1"/>
    </xf>
    <xf numFmtId="0" fontId="18" fillId="16" borderId="13" xfId="0" applyFont="1" applyFill="1" applyBorder="1" applyAlignment="1">
      <alignment horizontal="center" vertical="center" wrapText="1"/>
    </xf>
    <xf numFmtId="0" fontId="17" fillId="15" borderId="12" xfId="0" applyFont="1" applyFill="1" applyBorder="1" applyAlignment="1">
      <alignment horizontal="center" vertical="center" wrapText="1"/>
    </xf>
    <xf numFmtId="4" fontId="19" fillId="17" borderId="14" xfId="0" applyNumberFormat="1" applyFont="1" applyFill="1" applyBorder="1" applyAlignment="1">
      <alignment horizontal="center" vertical="center" wrapText="1"/>
    </xf>
    <xf numFmtId="0" fontId="11" fillId="10" borderId="7" xfId="0" applyFont="1" applyFill="1" applyBorder="1" applyAlignment="1">
      <alignment horizontal="center" vertical="center" wrapText="1"/>
    </xf>
    <xf numFmtId="0" fontId="13" fillId="12" borderId="9" xfId="0" applyFont="1" applyFill="1" applyBorder="1" applyAlignment="1">
      <alignment horizontal="center" vertical="center" wrapText="1"/>
    </xf>
    <xf numFmtId="0" fontId="12" fillId="11" borderId="8" xfId="0" applyFont="1" applyFill="1" applyBorder="1" applyAlignment="1">
      <alignment horizontal="center" vertical="center" wrapText="1"/>
    </xf>
    <xf numFmtId="4" fontId="14" fillId="13" borderId="10" xfId="0" applyNumberFormat="1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left" vertical="center" wrapText="1"/>
    </xf>
    <xf numFmtId="0" fontId="16" fillId="14" borderId="11" xfId="0" applyFont="1" applyFill="1" applyBorder="1" applyAlignment="1">
      <alignment horizontal="left" vertical="center" wrapText="1"/>
    </xf>
    <xf numFmtId="0" fontId="11" fillId="10" borderId="7" xfId="0" applyFont="1" applyFill="1" applyBorder="1" applyAlignment="1">
      <alignment horizontal="left" vertical="center" wrapText="1"/>
    </xf>
    <xf numFmtId="0" fontId="11" fillId="12" borderId="9" xfId="0" applyFont="1" applyFill="1" applyBorder="1" applyAlignment="1">
      <alignment horizontal="center" vertical="center" wrapText="1"/>
    </xf>
    <xf numFmtId="0" fontId="15" fillId="27" borderId="0" xfId="0" applyFont="1" applyFill="1" applyAlignment="1">
      <alignment horizontal="center" vertical="top" wrapText="1"/>
    </xf>
    <xf numFmtId="0" fontId="10" fillId="27" borderId="0" xfId="0" applyFont="1" applyFill="1" applyAlignment="1">
      <alignment horizontal="center" vertical="top" wrapText="1"/>
    </xf>
    <xf numFmtId="0" fontId="2" fillId="27" borderId="0" xfId="0" applyFont="1" applyFill="1" applyAlignment="1">
      <alignment horizontal="left" vertical="top" wrapText="1"/>
    </xf>
    <xf numFmtId="0" fontId="2" fillId="27" borderId="15" xfId="0" applyFont="1" applyFill="1" applyBorder="1" applyAlignment="1">
      <alignment horizontal="left" vertical="center" wrapText="1"/>
    </xf>
    <xf numFmtId="0" fontId="7" fillId="24" borderId="15" xfId="0" applyFont="1" applyFill="1" applyBorder="1" applyAlignment="1">
      <alignment horizontal="left" vertical="center" wrapText="1"/>
    </xf>
    <xf numFmtId="0" fontId="11" fillId="26" borderId="15" xfId="0" applyFont="1" applyFill="1" applyBorder="1" applyAlignment="1">
      <alignment horizontal="left" vertical="center" wrapText="1"/>
    </xf>
    <xf numFmtId="0" fontId="11" fillId="25" borderId="15" xfId="0" applyFont="1" applyFill="1" applyBorder="1" applyAlignment="1">
      <alignment horizontal="left" vertical="center" wrapText="1"/>
    </xf>
    <xf numFmtId="0" fontId="2" fillId="27" borderId="0" xfId="1" applyFont="1" applyFill="1" applyAlignment="1">
      <alignment vertical="top" wrapText="1"/>
    </xf>
    <xf numFmtId="0" fontId="27" fillId="0" borderId="0" xfId="2"/>
    <xf numFmtId="0" fontId="10" fillId="27" borderId="0" xfId="1" applyFont="1" applyFill="1" applyAlignment="1">
      <alignment vertical="top" wrapText="1"/>
    </xf>
    <xf numFmtId="0" fontId="11" fillId="25" borderId="18" xfId="1" applyFont="1" applyFill="1" applyBorder="1" applyAlignment="1">
      <alignment horizontal="left" vertical="top" wrapText="1"/>
    </xf>
    <xf numFmtId="0" fontId="11" fillId="25" borderId="19" xfId="1" applyFont="1" applyFill="1" applyBorder="1" applyAlignment="1">
      <alignment horizontal="left" vertical="top" wrapText="1"/>
    </xf>
    <xf numFmtId="0" fontId="27" fillId="0" borderId="0" xfId="3"/>
    <xf numFmtId="0" fontId="7" fillId="24" borderId="29" xfId="1" applyFont="1" applyFill="1" applyBorder="1" applyAlignment="1">
      <alignment horizontal="center" vertical="top" wrapText="1"/>
    </xf>
    <xf numFmtId="0" fontId="7" fillId="24" borderId="30" xfId="1" applyFont="1" applyFill="1" applyBorder="1" applyAlignment="1">
      <alignment horizontal="center" vertical="top" wrapText="1"/>
    </xf>
    <xf numFmtId="0" fontId="29" fillId="0" borderId="33" xfId="3" applyFont="1" applyBorder="1" applyAlignment="1">
      <alignment horizontal="center"/>
    </xf>
    <xf numFmtId="10" fontId="27" fillId="28" borderId="34" xfId="4" applyNumberFormat="1" applyFont="1" applyFill="1" applyBorder="1" applyProtection="1">
      <protection locked="0"/>
    </xf>
    <xf numFmtId="0" fontId="29" fillId="0" borderId="37" xfId="3" applyFont="1" applyBorder="1" applyAlignment="1">
      <alignment horizontal="center"/>
    </xf>
    <xf numFmtId="10" fontId="27" fillId="28" borderId="38" xfId="4" applyNumberFormat="1" applyFont="1" applyFill="1" applyBorder="1" applyProtection="1">
      <protection locked="0"/>
    </xf>
    <xf numFmtId="0" fontId="29" fillId="0" borderId="41" xfId="3" applyFont="1" applyBorder="1" applyAlignment="1">
      <alignment horizontal="center"/>
    </xf>
    <xf numFmtId="10" fontId="27" fillId="28" borderId="42" xfId="4" applyNumberFormat="1" applyFont="1" applyFill="1" applyBorder="1" applyProtection="1">
      <protection locked="0"/>
    </xf>
    <xf numFmtId="10" fontId="30" fillId="25" borderId="46" xfId="5" applyNumberFormat="1" applyFont="1" applyFill="1" applyBorder="1" applyAlignment="1">
      <alignment horizontal="right" vertical="top" wrapText="1"/>
    </xf>
    <xf numFmtId="0" fontId="29" fillId="0" borderId="47" xfId="3" applyFont="1" applyBorder="1"/>
    <xf numFmtId="0" fontId="29" fillId="0" borderId="0" xfId="3" applyFont="1"/>
    <xf numFmtId="0" fontId="29" fillId="0" borderId="48" xfId="3" applyFont="1" applyBorder="1"/>
    <xf numFmtId="0" fontId="27" fillId="0" borderId="47" xfId="3" applyBorder="1" applyAlignment="1">
      <alignment horizontal="center" vertical="center"/>
    </xf>
    <xf numFmtId="0" fontId="31" fillId="0" borderId="0" xfId="2" applyFont="1" applyAlignment="1">
      <alignment horizontal="center"/>
    </xf>
    <xf numFmtId="0" fontId="27" fillId="0" borderId="0" xfId="3" applyAlignment="1">
      <alignment horizontal="center" vertical="center"/>
    </xf>
    <xf numFmtId="0" fontId="32" fillId="0" borderId="47" xfId="2" applyFont="1" applyBorder="1" applyAlignment="1">
      <alignment horizontal="right" vertical="center"/>
    </xf>
    <xf numFmtId="0" fontId="32" fillId="0" borderId="0" xfId="2" applyFont="1" applyAlignment="1">
      <alignment horizontal="center" vertical="top"/>
    </xf>
    <xf numFmtId="0" fontId="32" fillId="0" borderId="0" xfId="2" applyFont="1" applyAlignment="1">
      <alignment horizontal="left" vertical="center"/>
    </xf>
    <xf numFmtId="0" fontId="27" fillId="0" borderId="49" xfId="3" applyBorder="1" applyAlignment="1">
      <alignment horizontal="right" vertical="center" wrapText="1"/>
    </xf>
    <xf numFmtId="0" fontId="33" fillId="0" borderId="23" xfId="3" applyFont="1" applyBorder="1" applyAlignment="1">
      <alignment horizontal="right" vertical="center" wrapText="1"/>
    </xf>
    <xf numFmtId="10" fontId="27" fillId="0" borderId="23" xfId="3" applyNumberFormat="1" applyBorder="1" applyAlignment="1">
      <alignment horizontal="left" vertical="center" wrapText="1"/>
    </xf>
    <xf numFmtId="0" fontId="34" fillId="0" borderId="50" xfId="3" applyFont="1" applyBorder="1" applyAlignment="1">
      <alignment vertical="center" wrapText="1"/>
    </xf>
    <xf numFmtId="0" fontId="0" fillId="0" borderId="0" xfId="0" applyAlignment="1">
      <alignment wrapText="1"/>
    </xf>
    <xf numFmtId="0" fontId="27" fillId="0" borderId="0" xfId="2" applyAlignment="1">
      <alignment wrapText="1"/>
    </xf>
    <xf numFmtId="0" fontId="35" fillId="0" borderId="0" xfId="3" applyFont="1" applyAlignment="1">
      <alignment horizontal="justify" vertical="center" wrapText="1"/>
    </xf>
    <xf numFmtId="0" fontId="36" fillId="0" borderId="0" xfId="3" applyFont="1" applyAlignment="1">
      <alignment vertical="center"/>
    </xf>
    <xf numFmtId="0" fontId="10" fillId="27" borderId="0" xfId="0" applyFont="1" applyFill="1" applyAlignment="1">
      <alignment horizontal="right" vertical="top" wrapText="1"/>
    </xf>
    <xf numFmtId="0" fontId="15" fillId="27" borderId="0" xfId="0" applyFont="1" applyFill="1" applyAlignment="1">
      <alignment horizontal="left" vertical="top" wrapText="1"/>
    </xf>
    <xf numFmtId="0" fontId="11" fillId="25" borderId="51" xfId="0" applyFont="1" applyFill="1" applyBorder="1" applyAlignment="1">
      <alignment horizontal="left" vertical="top" wrapText="1"/>
    </xf>
    <xf numFmtId="4" fontId="15" fillId="27" borderId="0" xfId="0" applyNumberFormat="1" applyFont="1" applyFill="1" applyAlignment="1">
      <alignment horizontal="right" vertical="top" wrapText="1"/>
    </xf>
    <xf numFmtId="0" fontId="15" fillId="27" borderId="0" xfId="0" applyFont="1" applyFill="1" applyAlignment="1">
      <alignment horizontal="right" vertical="top" wrapText="1"/>
    </xf>
    <xf numFmtId="4" fontId="15" fillId="29" borderId="15" xfId="0" applyNumberFormat="1" applyFont="1" applyFill="1" applyBorder="1" applyAlignment="1">
      <alignment horizontal="right" vertical="top" wrapText="1"/>
    </xf>
    <xf numFmtId="164" fontId="15" fillId="29" borderId="15" xfId="0" applyNumberFormat="1" applyFont="1" applyFill="1" applyBorder="1" applyAlignment="1">
      <alignment horizontal="right" vertical="top" wrapText="1"/>
    </xf>
    <xf numFmtId="0" fontId="15" fillId="29" borderId="15" xfId="0" applyFont="1" applyFill="1" applyBorder="1" applyAlignment="1">
      <alignment horizontal="center" vertical="top" wrapText="1"/>
    </xf>
    <xf numFmtId="0" fontId="15" fillId="29" borderId="15" xfId="0" applyFont="1" applyFill="1" applyBorder="1" applyAlignment="1">
      <alignment horizontal="left" vertical="top" wrapText="1"/>
    </xf>
    <xf numFmtId="0" fontId="15" fillId="29" borderId="15" xfId="0" applyFont="1" applyFill="1" applyBorder="1" applyAlignment="1">
      <alignment horizontal="right" vertical="top" wrapText="1"/>
    </xf>
    <xf numFmtId="4" fontId="11" fillId="25" borderId="15" xfId="0" applyNumberFormat="1" applyFont="1" applyFill="1" applyBorder="1" applyAlignment="1">
      <alignment horizontal="right" vertical="top" wrapText="1"/>
    </xf>
    <xf numFmtId="164" fontId="11" fillId="25" borderId="15" xfId="0" applyNumberFormat="1" applyFont="1" applyFill="1" applyBorder="1" applyAlignment="1">
      <alignment horizontal="right" vertical="top" wrapText="1"/>
    </xf>
    <xf numFmtId="0" fontId="11" fillId="25" borderId="15" xfId="0" applyFont="1" applyFill="1" applyBorder="1" applyAlignment="1">
      <alignment horizontal="center" vertical="top" wrapText="1"/>
    </xf>
    <xf numFmtId="0" fontId="11" fillId="25" borderId="15" xfId="0" applyFont="1" applyFill="1" applyBorder="1" applyAlignment="1">
      <alignment horizontal="left" vertical="top" wrapText="1"/>
    </xf>
    <xf numFmtId="0" fontId="11" fillId="25" borderId="15" xfId="0" applyFont="1" applyFill="1" applyBorder="1" applyAlignment="1">
      <alignment horizontal="right" vertical="top" wrapText="1"/>
    </xf>
    <xf numFmtId="0" fontId="2" fillId="27" borderId="15" xfId="0" applyFont="1" applyFill="1" applyBorder="1" applyAlignment="1">
      <alignment horizontal="right" vertical="top" wrapText="1"/>
    </xf>
    <xf numFmtId="0" fontId="2" fillId="27" borderId="15" xfId="0" applyFont="1" applyFill="1" applyBorder="1" applyAlignment="1">
      <alignment horizontal="center" vertical="top" wrapText="1"/>
    </xf>
    <xf numFmtId="0" fontId="2" fillId="27" borderId="15" xfId="0" applyFont="1" applyFill="1" applyBorder="1" applyAlignment="1">
      <alignment horizontal="left" vertical="top" wrapText="1"/>
    </xf>
    <xf numFmtId="4" fontId="15" fillId="30" borderId="15" xfId="0" applyNumberFormat="1" applyFont="1" applyFill="1" applyBorder="1" applyAlignment="1">
      <alignment horizontal="right" vertical="top" wrapText="1"/>
    </xf>
    <xf numFmtId="164" fontId="15" fillId="30" borderId="15" xfId="0" applyNumberFormat="1" applyFont="1" applyFill="1" applyBorder="1" applyAlignment="1">
      <alignment horizontal="right" vertical="top" wrapText="1"/>
    </xf>
    <xf numFmtId="0" fontId="15" fillId="30" borderId="15" xfId="0" applyFont="1" applyFill="1" applyBorder="1" applyAlignment="1">
      <alignment horizontal="center" vertical="top" wrapText="1"/>
    </xf>
    <xf numFmtId="0" fontId="15" fillId="30" borderId="15" xfId="0" applyFont="1" applyFill="1" applyBorder="1" applyAlignment="1">
      <alignment horizontal="left" vertical="top" wrapText="1"/>
    </xf>
    <xf numFmtId="0" fontId="15" fillId="30" borderId="15" xfId="0" applyFont="1" applyFill="1" applyBorder="1" applyAlignment="1">
      <alignment horizontal="right" vertical="top" wrapText="1"/>
    </xf>
    <xf numFmtId="0" fontId="2" fillId="2" borderId="0" xfId="0" applyFont="1" applyFill="1" applyAlignment="1">
      <alignment vertical="top" wrapText="1"/>
    </xf>
    <xf numFmtId="4" fontId="8" fillId="8" borderId="5" xfId="0" applyNumberFormat="1" applyFont="1" applyFill="1" applyBorder="1" applyAlignment="1">
      <alignment horizontal="center" vertical="center" wrapText="1"/>
    </xf>
    <xf numFmtId="4" fontId="18" fillId="16" borderId="13" xfId="0" applyNumberFormat="1" applyFont="1" applyFill="1" applyBorder="1" applyAlignment="1">
      <alignment horizontal="center" vertical="center" wrapText="1"/>
    </xf>
    <xf numFmtId="4" fontId="13" fillId="12" borderId="9" xfId="0" applyNumberFormat="1" applyFont="1" applyFill="1" applyBorder="1" applyAlignment="1">
      <alignment horizontal="center" vertical="center" wrapText="1"/>
    </xf>
    <xf numFmtId="0" fontId="2" fillId="27" borderId="0" xfId="0" applyFont="1" applyFill="1" applyAlignment="1">
      <alignment vertical="top" wrapText="1"/>
    </xf>
    <xf numFmtId="0" fontId="10" fillId="27" borderId="0" xfId="0" applyFont="1" applyFill="1" applyAlignment="1">
      <alignment vertical="top" wrapText="1"/>
    </xf>
    <xf numFmtId="0" fontId="7" fillId="24" borderId="15" xfId="0" applyFont="1" applyFill="1" applyBorder="1" applyAlignment="1">
      <alignment horizontal="right" wrapText="1"/>
    </xf>
    <xf numFmtId="0" fontId="11" fillId="24" borderId="16" xfId="0" applyFont="1" applyFill="1" applyBorder="1" applyAlignment="1">
      <alignment horizontal="right" wrapText="1"/>
    </xf>
    <xf numFmtId="0" fontId="11" fillId="26" borderId="15" xfId="0" applyFont="1" applyFill="1" applyBorder="1" applyAlignment="1">
      <alignment horizontal="right" wrapText="1"/>
    </xf>
    <xf numFmtId="0" fontId="11" fillId="26" borderId="17" xfId="0" applyFont="1" applyFill="1" applyBorder="1" applyAlignment="1">
      <alignment horizontal="right" wrapText="1"/>
    </xf>
    <xf numFmtId="0" fontId="11" fillId="25" borderId="15" xfId="0" applyFont="1" applyFill="1" applyBorder="1" applyAlignment="1">
      <alignment horizontal="right" wrapText="1"/>
    </xf>
    <xf numFmtId="0" fontId="11" fillId="25" borderId="17" xfId="0" applyFont="1" applyFill="1" applyBorder="1" applyAlignment="1">
      <alignment horizontal="right" wrapText="1"/>
    </xf>
    <xf numFmtId="0" fontId="11" fillId="24" borderId="17" xfId="0" applyFont="1" applyFill="1" applyBorder="1" applyAlignment="1">
      <alignment horizontal="right" wrapText="1"/>
    </xf>
    <xf numFmtId="0" fontId="10" fillId="27" borderId="0" xfId="0" applyFont="1" applyFill="1" applyAlignment="1">
      <alignment horizontal="right" wrapText="1"/>
    </xf>
    <xf numFmtId="0" fontId="30" fillId="0" borderId="0" xfId="6" applyFont="1"/>
    <xf numFmtId="0" fontId="27" fillId="0" borderId="0" xfId="6"/>
    <xf numFmtId="165" fontId="27" fillId="0" borderId="0" xfId="3" applyNumberFormat="1" applyAlignment="1">
      <alignment horizontal="right" vertical="center"/>
    </xf>
    <xf numFmtId="0" fontId="1" fillId="0" borderId="0" xfId="7"/>
    <xf numFmtId="14" fontId="1" fillId="0" borderId="0" xfId="7" applyNumberFormat="1"/>
    <xf numFmtId="0" fontId="27" fillId="32" borderId="52" xfId="8" applyFill="1" applyBorder="1" applyAlignment="1">
      <alignment horizontal="center" vertical="center"/>
    </xf>
    <xf numFmtId="0" fontId="27" fillId="0" borderId="52" xfId="8" applyBorder="1" applyAlignment="1">
      <alignment horizontal="center" vertical="center"/>
    </xf>
    <xf numFmtId="0" fontId="27" fillId="0" borderId="52" xfId="8" applyBorder="1"/>
    <xf numFmtId="10" fontId="38" fillId="0" borderId="52" xfId="9" applyNumberFormat="1" applyFont="1" applyFill="1" applyBorder="1" applyAlignment="1" applyProtection="1">
      <alignment horizontal="center" vertical="center"/>
    </xf>
    <xf numFmtId="0" fontId="27" fillId="32" borderId="52" xfId="8" applyFill="1" applyBorder="1"/>
    <xf numFmtId="10" fontId="37" fillId="32" borderId="52" xfId="9" applyNumberFormat="1" applyFont="1" applyFill="1" applyBorder="1" applyAlignment="1" applyProtection="1">
      <alignment horizontal="center" vertical="center"/>
    </xf>
    <xf numFmtId="0" fontId="27" fillId="0" borderId="52" xfId="8" applyBorder="1" applyAlignment="1">
      <alignment wrapText="1"/>
    </xf>
    <xf numFmtId="0" fontId="37" fillId="31" borderId="52" xfId="8" applyFont="1" applyFill="1" applyBorder="1"/>
    <xf numFmtId="10" fontId="37" fillId="31" borderId="52" xfId="9" applyNumberFormat="1" applyFont="1" applyFill="1" applyBorder="1" applyAlignment="1" applyProtection="1">
      <alignment horizontal="center" vertical="center"/>
    </xf>
    <xf numFmtId="0" fontId="27" fillId="0" borderId="0" xfId="8"/>
    <xf numFmtId="0" fontId="15" fillId="27" borderId="0" xfId="7" applyFont="1" applyFill="1" applyAlignment="1">
      <alignment vertical="center" wrapText="1"/>
    </xf>
    <xf numFmtId="0" fontId="27" fillId="0" borderId="0" xfId="8" applyAlignment="1">
      <alignment horizontal="center"/>
    </xf>
    <xf numFmtId="0" fontId="15" fillId="0" borderId="0" xfId="0" applyFont="1" applyAlignment="1">
      <alignment vertical="top" wrapText="1"/>
    </xf>
    <xf numFmtId="0" fontId="39" fillId="0" borderId="0" xfId="3" applyFont="1" applyAlignment="1">
      <alignment horizontal="center" vertical="center"/>
    </xf>
    <xf numFmtId="0" fontId="39" fillId="0" borderId="0" xfId="3" applyFont="1" applyAlignment="1">
      <alignment vertical="center"/>
    </xf>
    <xf numFmtId="0" fontId="27" fillId="0" borderId="0" xfId="3" applyAlignment="1">
      <alignment horizontal="right"/>
    </xf>
    <xf numFmtId="4" fontId="7" fillId="24" borderId="15" xfId="0" applyNumberFormat="1" applyFont="1" applyFill="1" applyBorder="1" applyAlignment="1">
      <alignment horizontal="right" vertical="center" wrapText="1"/>
    </xf>
    <xf numFmtId="4" fontId="11" fillId="26" borderId="15" xfId="0" applyNumberFormat="1" applyFont="1" applyFill="1" applyBorder="1" applyAlignment="1">
      <alignment horizontal="right" vertical="center" wrapText="1"/>
    </xf>
    <xf numFmtId="4" fontId="11" fillId="25" borderId="15" xfId="0" applyNumberFormat="1" applyFont="1" applyFill="1" applyBorder="1" applyAlignment="1">
      <alignment horizontal="right" vertical="center" wrapText="1"/>
    </xf>
    <xf numFmtId="0" fontId="10" fillId="27" borderId="0" xfId="0" applyFont="1" applyFill="1" applyAlignment="1">
      <alignment horizontal="right" vertical="center" wrapText="1"/>
    </xf>
    <xf numFmtId="0" fontId="15" fillId="27" borderId="0" xfId="0" applyFont="1" applyFill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3" fillId="3" borderId="0" xfId="0" applyFont="1" applyFill="1" applyAlignment="1">
      <alignment horizontal="center" wrapText="1"/>
    </xf>
    <xf numFmtId="0" fontId="0" fillId="0" borderId="0" xfId="0"/>
    <xf numFmtId="0" fontId="22" fillId="20" borderId="0" xfId="0" applyFont="1" applyFill="1" applyAlignment="1">
      <alignment horizontal="right" vertical="top" wrapText="1"/>
    </xf>
    <xf numFmtId="0" fontId="20" fillId="18" borderId="0" xfId="0" applyFont="1" applyFill="1" applyAlignment="1">
      <alignment horizontal="left" vertical="top" wrapText="1"/>
    </xf>
    <xf numFmtId="4" fontId="23" fillId="21" borderId="0" xfId="0" applyNumberFormat="1" applyFont="1" applyFill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20" fillId="18" borderId="0" xfId="0" applyFont="1" applyFill="1" applyAlignment="1">
      <alignment horizontal="justify" vertical="top" wrapText="1"/>
    </xf>
    <xf numFmtId="0" fontId="10" fillId="18" borderId="0" xfId="0" applyFont="1" applyFill="1" applyAlignment="1">
      <alignment horizontal="left" vertical="top" wrapText="1"/>
    </xf>
    <xf numFmtId="0" fontId="11" fillId="25" borderId="15" xfId="0" applyFont="1" applyFill="1" applyBorder="1" applyAlignment="1">
      <alignment horizontal="left" vertical="top" wrapText="1"/>
    </xf>
    <xf numFmtId="0" fontId="15" fillId="29" borderId="15" xfId="0" applyFont="1" applyFill="1" applyBorder="1" applyAlignment="1">
      <alignment horizontal="left" vertical="top" wrapText="1"/>
    </xf>
    <xf numFmtId="0" fontId="15" fillId="27" borderId="0" xfId="0" applyFont="1" applyFill="1" applyAlignment="1">
      <alignment horizontal="right" vertical="top" wrapText="1"/>
    </xf>
    <xf numFmtId="0" fontId="2" fillId="27" borderId="15" xfId="0" applyFont="1" applyFill="1" applyBorder="1" applyAlignment="1">
      <alignment horizontal="left" vertical="top" wrapText="1"/>
    </xf>
    <xf numFmtId="0" fontId="2" fillId="27" borderId="0" xfId="0" applyFont="1" applyFill="1" applyAlignment="1">
      <alignment horizontal="left" vertical="top" wrapText="1"/>
    </xf>
    <xf numFmtId="0" fontId="10" fillId="27" borderId="0" xfId="0" applyFont="1" applyFill="1" applyAlignment="1">
      <alignment horizontal="left" vertical="top" wrapText="1"/>
    </xf>
    <xf numFmtId="0" fontId="10" fillId="27" borderId="0" xfId="0" applyFont="1" applyFill="1" applyAlignment="1">
      <alignment horizontal="justify" vertical="top" wrapText="1"/>
    </xf>
    <xf numFmtId="0" fontId="15" fillId="30" borderId="15" xfId="0" applyFont="1" applyFill="1" applyBorder="1" applyAlignment="1">
      <alignment horizontal="left" vertical="top" wrapText="1"/>
    </xf>
    <xf numFmtId="0" fontId="2" fillId="27" borderId="0" xfId="0" applyFont="1" applyFill="1" applyAlignment="1">
      <alignment horizontal="center" wrapText="1"/>
    </xf>
    <xf numFmtId="0" fontId="10" fillId="27" borderId="0" xfId="0" applyFont="1" applyFill="1" applyAlignment="1">
      <alignment horizontal="right" vertical="top" wrapText="1"/>
    </xf>
    <xf numFmtId="4" fontId="10" fillId="27" borderId="0" xfId="0" applyNumberFormat="1" applyFont="1" applyFill="1" applyAlignment="1">
      <alignment horizontal="right" vertical="top" wrapText="1"/>
    </xf>
    <xf numFmtId="0" fontId="2" fillId="27" borderId="15" xfId="0" applyFont="1" applyFill="1" applyBorder="1" applyAlignment="1">
      <alignment horizontal="right" vertical="top" wrapText="1"/>
    </xf>
    <xf numFmtId="0" fontId="2" fillId="27" borderId="15" xfId="0" applyFont="1" applyFill="1" applyBorder="1" applyAlignment="1">
      <alignment horizontal="center" vertical="top" wrapText="1"/>
    </xf>
    <xf numFmtId="0" fontId="10" fillId="27" borderId="0" xfId="0" applyFont="1" applyFill="1" applyAlignment="1">
      <alignment horizontal="left" vertical="center" wrapText="1"/>
    </xf>
    <xf numFmtId="0" fontId="29" fillId="0" borderId="31" xfId="3" applyFont="1" applyBorder="1" applyAlignment="1">
      <alignment horizontal="left" wrapText="1"/>
    </xf>
    <xf numFmtId="0" fontId="29" fillId="0" borderId="32" xfId="3" applyFont="1" applyBorder="1" applyAlignment="1">
      <alignment horizontal="left" wrapText="1"/>
    </xf>
    <xf numFmtId="0" fontId="11" fillId="25" borderId="18" xfId="1" applyFont="1" applyFill="1" applyBorder="1" applyAlignment="1">
      <alignment horizontal="left" vertical="top" wrapText="1"/>
    </xf>
    <xf numFmtId="0" fontId="11" fillId="25" borderId="19" xfId="1" applyFont="1" applyFill="1" applyBorder="1" applyAlignment="1">
      <alignment horizontal="left" vertical="top" wrapText="1"/>
    </xf>
    <xf numFmtId="0" fontId="11" fillId="25" borderId="20" xfId="1" applyFont="1" applyFill="1" applyBorder="1" applyAlignment="1">
      <alignment horizontal="left" vertical="top" wrapText="1"/>
    </xf>
    <xf numFmtId="0" fontId="11" fillId="25" borderId="21" xfId="1" applyFont="1" applyFill="1" applyBorder="1" applyAlignment="1">
      <alignment horizontal="left" vertical="top" wrapText="1"/>
    </xf>
    <xf numFmtId="0" fontId="11" fillId="25" borderId="22" xfId="1" applyFont="1" applyFill="1" applyBorder="1" applyAlignment="1">
      <alignment horizontal="justify" vertical="top" wrapText="1"/>
    </xf>
    <xf numFmtId="0" fontId="11" fillId="25" borderId="23" xfId="1" applyFont="1" applyFill="1" applyBorder="1" applyAlignment="1">
      <alignment horizontal="justify" vertical="top" wrapText="1"/>
    </xf>
    <xf numFmtId="0" fontId="28" fillId="25" borderId="24" xfId="1" applyFont="1" applyFill="1" applyBorder="1" applyAlignment="1">
      <alignment horizontal="center" vertical="top" wrapText="1"/>
    </xf>
    <xf numFmtId="0" fontId="28" fillId="25" borderId="25" xfId="1" applyFont="1" applyFill="1" applyBorder="1" applyAlignment="1">
      <alignment horizontal="center" vertical="top" wrapText="1"/>
    </xf>
    <xf numFmtId="0" fontId="28" fillId="25" borderId="26" xfId="1" applyFont="1" applyFill="1" applyBorder="1" applyAlignment="1">
      <alignment horizontal="center" vertical="top" wrapText="1"/>
    </xf>
    <xf numFmtId="0" fontId="7" fillId="24" borderId="27" xfId="1" applyFont="1" applyFill="1" applyBorder="1" applyAlignment="1">
      <alignment horizontal="center" vertical="top" wrapText="1"/>
    </xf>
    <xf numFmtId="0" fontId="7" fillId="24" borderId="28" xfId="1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29" fillId="0" borderId="35" xfId="3" applyFont="1" applyBorder="1" applyAlignment="1">
      <alignment horizontal="left" wrapText="1"/>
    </xf>
    <xf numFmtId="0" fontId="29" fillId="0" borderId="36" xfId="3" applyFont="1" applyBorder="1" applyAlignment="1">
      <alignment horizontal="left" wrapText="1"/>
    </xf>
    <xf numFmtId="0" fontId="29" fillId="0" borderId="35" xfId="3" applyFont="1" applyBorder="1" applyAlignment="1">
      <alignment horizontal="left"/>
    </xf>
    <xf numFmtId="0" fontId="29" fillId="0" borderId="36" xfId="3" applyFont="1" applyBorder="1" applyAlignment="1">
      <alignment horizontal="left"/>
    </xf>
    <xf numFmtId="0" fontId="29" fillId="0" borderId="39" xfId="3" applyFont="1" applyBorder="1" applyAlignment="1">
      <alignment horizontal="left"/>
    </xf>
    <xf numFmtId="0" fontId="29" fillId="0" borderId="40" xfId="3" applyFont="1" applyBorder="1" applyAlignment="1">
      <alignment horizontal="left"/>
    </xf>
    <xf numFmtId="0" fontId="28" fillId="25" borderId="43" xfId="1" applyFont="1" applyFill="1" applyBorder="1" applyAlignment="1">
      <alignment horizontal="right" vertical="top" wrapText="1"/>
    </xf>
    <xf numFmtId="0" fontId="28" fillId="25" borderId="44" xfId="1" applyFont="1" applyFill="1" applyBorder="1" applyAlignment="1">
      <alignment horizontal="right" vertical="top" wrapText="1"/>
    </xf>
    <xf numFmtId="0" fontId="28" fillId="25" borderId="45" xfId="1" applyFont="1" applyFill="1" applyBorder="1" applyAlignment="1">
      <alignment horizontal="right" vertical="top" wrapText="1"/>
    </xf>
    <xf numFmtId="0" fontId="35" fillId="0" borderId="24" xfId="3" applyFont="1" applyBorder="1" applyAlignment="1">
      <alignment horizontal="justify" vertical="center" wrapText="1"/>
    </xf>
    <xf numFmtId="0" fontId="35" fillId="0" borderId="25" xfId="3" applyFont="1" applyBorder="1" applyAlignment="1">
      <alignment horizontal="justify" vertical="center" wrapText="1"/>
    </xf>
    <xf numFmtId="0" fontId="35" fillId="0" borderId="26" xfId="3" applyFont="1" applyBorder="1" applyAlignment="1">
      <alignment horizontal="justify" vertical="center" wrapText="1"/>
    </xf>
    <xf numFmtId="0" fontId="39" fillId="0" borderId="0" xfId="3" applyFont="1" applyAlignment="1">
      <alignment horizontal="left" vertical="center"/>
    </xf>
    <xf numFmtId="0" fontId="30" fillId="0" borderId="0" xfId="3" applyFont="1" applyAlignment="1">
      <alignment horizontal="left" vertical="center" wrapText="1"/>
    </xf>
    <xf numFmtId="0" fontId="37" fillId="31" borderId="52" xfId="8" applyFont="1" applyFill="1" applyBorder="1" applyAlignment="1">
      <alignment horizontal="center"/>
    </xf>
    <xf numFmtId="22" fontId="15" fillId="27" borderId="0" xfId="0" applyNumberFormat="1" applyFont="1" applyFill="1" applyAlignment="1">
      <alignment horizontal="left" vertical="top" wrapText="1"/>
    </xf>
    <xf numFmtId="22" fontId="24" fillId="22" borderId="0" xfId="0" applyNumberFormat="1" applyFont="1" applyFill="1" applyAlignment="1">
      <alignment horizontal="left" vertical="top" wrapText="1"/>
    </xf>
  </cellXfs>
  <cellStyles count="10">
    <cellStyle name="Normal" xfId="0" builtinId="0"/>
    <cellStyle name="Normal 2 2 2" xfId="1" xr:uid="{EB4E7C29-110A-4CD4-A3C1-87CEA87B1763}"/>
    <cellStyle name="Normal 2 2 2 2" xfId="3" xr:uid="{97A752D5-6132-491C-A132-B893DA42E798}"/>
    <cellStyle name="Normal 2 2 2 3" xfId="2" xr:uid="{20568C0C-3137-46BE-B642-0C91667906A2}"/>
    <cellStyle name="Normal 3 2" xfId="6" xr:uid="{9929F628-8D36-411C-86F2-ED17A924846F}"/>
    <cellStyle name="Normal 3 3" xfId="7" xr:uid="{F4A2AD59-1ABD-4391-BAB7-1BE4EA6E7044}"/>
    <cellStyle name="Normal 9" xfId="8" xr:uid="{6282E9E3-3CF4-4719-80C4-47570D0A2284}"/>
    <cellStyle name="Porcentagem 2" xfId="5" xr:uid="{F00CD2E2-AD18-4D28-B671-2F9A6D7E8248}"/>
    <cellStyle name="Porcentagem 3" xfId="4" xr:uid="{CF149BDF-499F-4112-9215-792945226066}"/>
    <cellStyle name="Porcentagem 9" xfId="9" xr:uid="{98A88EE6-39AF-4051-8D75-07C02A84607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lanilhas%20Padr&#227;o\Cust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ll\Desktop\Licita&#231;&#245;es\Licita&#231;&#227;o%20Gurinhat&#227;\PLANILHA%20M&#218;LTIPLA%20V3.0.5%20-%20Rev%2004%20PRONT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eu%20Drive/PASTA%20PAM/1%20Licita&#231;&#245;es/Santa%20Vit&#243;ria/2022/Tomada%20de%20Pre&#231;os%20010.2022%20GANHAMOS/02%20-%20Propostas/Parcial%20-%20vencedo/SANTA%20VITORIA%20PARCIAL%20PLANILHA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ll\Desktop\PAM\Licita&#231;&#245;es\Santa%20Vit&#243;ria\Tomada%20de%20Pre&#231;os%20001.2021\Proposta%20cheia\ANEXO17_ModeloDePlanilhaOrcamentaria_CR899707_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ojetos\LENC-PRO%20VICINAIS%20III\Custo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rgeral\gasmig\CP%20013-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rgeral\copergas\Proposta%20B\CP028itens1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ll\Desktop\Licita&#231;&#245;es\Licita&#231;&#227;o%20Gurinhat&#227;\PLANILHA%20PA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carlosp\CONFIG~1\Temp\Auxiliares_Or&#231;amentos\Servi&#231;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PU"/>
      <sheetName val="RD-11BRA "/>
      <sheetName val="RD-10BG"/>
      <sheetName val="RD-1SAI"/>
      <sheetName val="RD-2SAR"/>
      <sheetName val="RD-3SLI"/>
      <sheetName val="RD-4SDI"/>
      <sheetName val="RD-5SDE"/>
      <sheetName val="RD-6BRA"/>
      <sheetName val="RD-7 BUG"/>
      <sheetName val="RD-7 CXC"/>
      <sheetName val="RD-8EAC"/>
      <sheetName val="RD-8EAA"/>
      <sheetName val="RD-9RLE"/>
      <sheetName val="ROC-1"/>
      <sheetName val="ROC-2 "/>
      <sheetName val="RD-13SIN"/>
      <sheetName val="RP-1 SB (3)"/>
      <sheetName val="RP-1 SB (4)"/>
      <sheetName val="RP-1 SB (5)"/>
      <sheetName val="RP-1 SB (6)"/>
      <sheetName val="RP-1 SC (3)"/>
      <sheetName val="RP-1 SC (4)"/>
      <sheetName val="RP-1 SC (5)"/>
      <sheetName val="RP-1 SC (T)"/>
      <sheetName val="RP-1 SF (T)"/>
      <sheetName val="RP-1 SF (4)"/>
      <sheetName val="RP-1 SF (5)"/>
      <sheetName val="RP-1 SF (6)"/>
      <sheetName val="RP-1 RB (4)"/>
      <sheetName val="RP-1 RB (5)"/>
      <sheetName val="RP-1 RB (6)"/>
      <sheetName val="RP-1 BG (6)"/>
      <sheetName val="RP-2 SB(2)"/>
      <sheetName val="RP-2 SC(2)"/>
      <sheetName val="RP-2 BG(2)"/>
      <sheetName val="RP-3 SB"/>
      <sheetName val="RP-3 SC "/>
      <sheetName val="RP-3 BG "/>
      <sheetName val="RP-4  "/>
      <sheetName val="RP-5"/>
      <sheetName val="RR1 ( TSD)"/>
      <sheetName val="RR2 (MICRO)"/>
      <sheetName val="RR3 (REP+TSD)"/>
      <sheetName val="RR4 (REP+MICRO)"/>
      <sheetName val="RR5 (REP H3)"/>
      <sheetName val="RR6 (REP H4)"/>
      <sheetName val="RR6 (H5)"/>
      <sheetName val="RR6 (H6)"/>
      <sheetName val="RP-1 SAF"/>
      <sheetName val="RP-1 SC"/>
      <sheetName val="RP-1 S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31">
          <cell r="D31" t="str">
            <v>M3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  <sheetName val="Plan1"/>
    </sheetNames>
    <sheetDataSet>
      <sheetData sheetId="0">
        <row r="3">
          <cell r="O3">
            <v>1</v>
          </cell>
        </row>
        <row r="4">
          <cell r="O4">
            <v>1</v>
          </cell>
        </row>
      </sheetData>
      <sheetData sheetId="1"/>
      <sheetData sheetId="2"/>
      <sheetData sheetId="3"/>
      <sheetData sheetId="4"/>
      <sheetData sheetId="5">
        <row r="12">
          <cell r="A12" t="str">
            <v>Manual</v>
          </cell>
        </row>
        <row r="15">
          <cell r="M15">
            <v>0</v>
          </cell>
          <cell r="Q15">
            <v>2346.3200000000002</v>
          </cell>
        </row>
        <row r="16">
          <cell r="M16" t="str">
            <v/>
          </cell>
        </row>
        <row r="17">
          <cell r="M17" t="str">
            <v/>
          </cell>
        </row>
        <row r="18">
          <cell r="M18">
            <v>1</v>
          </cell>
        </row>
        <row r="19">
          <cell r="M19">
            <v>2</v>
          </cell>
        </row>
        <row r="20">
          <cell r="M20" t="str">
            <v/>
          </cell>
        </row>
        <row r="21">
          <cell r="M21" t="str">
            <v/>
          </cell>
        </row>
        <row r="22">
          <cell r="M22">
            <v>2</v>
          </cell>
        </row>
        <row r="23">
          <cell r="M23">
            <v>2</v>
          </cell>
        </row>
        <row r="24">
          <cell r="M24">
            <v>2</v>
          </cell>
        </row>
        <row r="25">
          <cell r="M25">
            <v>2</v>
          </cell>
        </row>
        <row r="26">
          <cell r="M26">
            <v>2</v>
          </cell>
        </row>
        <row r="27">
          <cell r="M27" t="str">
            <v/>
          </cell>
        </row>
        <row r="28">
          <cell r="M28">
            <v>3</v>
          </cell>
        </row>
        <row r="29">
          <cell r="M29">
            <v>3</v>
          </cell>
        </row>
        <row r="30">
          <cell r="M30">
            <v>3</v>
          </cell>
        </row>
        <row r="31">
          <cell r="M31">
            <v>3</v>
          </cell>
        </row>
        <row r="32">
          <cell r="M32" t="str">
            <v/>
          </cell>
        </row>
        <row r="33">
          <cell r="M33">
            <v>4</v>
          </cell>
        </row>
        <row r="34">
          <cell r="M34" t="str">
            <v/>
          </cell>
        </row>
        <row r="35">
          <cell r="M35">
            <v>5</v>
          </cell>
        </row>
        <row r="36">
          <cell r="M36">
            <v>5</v>
          </cell>
        </row>
        <row r="37">
          <cell r="M37" t="str">
            <v/>
          </cell>
        </row>
        <row r="38">
          <cell r="M38">
            <v>4</v>
          </cell>
        </row>
        <row r="39">
          <cell r="M39" t="str">
            <v/>
          </cell>
        </row>
        <row r="40">
          <cell r="M40" t="str">
            <v/>
          </cell>
        </row>
        <row r="41">
          <cell r="M41">
            <v>6</v>
          </cell>
        </row>
        <row r="42">
          <cell r="M42">
            <v>6</v>
          </cell>
        </row>
        <row r="43">
          <cell r="M43">
            <v>6</v>
          </cell>
        </row>
        <row r="44">
          <cell r="M44">
            <v>6</v>
          </cell>
        </row>
        <row r="45">
          <cell r="M45" t="str">
            <v/>
          </cell>
        </row>
        <row r="46">
          <cell r="M46">
            <v>7</v>
          </cell>
        </row>
        <row r="47">
          <cell r="M47">
            <v>7</v>
          </cell>
        </row>
        <row r="48">
          <cell r="M48">
            <v>7</v>
          </cell>
        </row>
        <row r="49">
          <cell r="M49">
            <v>7</v>
          </cell>
        </row>
        <row r="50">
          <cell r="M50">
            <v>7</v>
          </cell>
        </row>
        <row r="51">
          <cell r="M51">
            <v>7</v>
          </cell>
        </row>
        <row r="52">
          <cell r="M52" t="str">
            <v/>
          </cell>
        </row>
        <row r="53">
          <cell r="M53">
            <v>8</v>
          </cell>
        </row>
        <row r="54">
          <cell r="M54">
            <v>8</v>
          </cell>
        </row>
        <row r="55">
          <cell r="M55">
            <v>8</v>
          </cell>
        </row>
        <row r="56">
          <cell r="M56">
            <v>8</v>
          </cell>
        </row>
        <row r="57">
          <cell r="M57" t="str">
            <v/>
          </cell>
        </row>
        <row r="58">
          <cell r="M58">
            <v>7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OS"/>
      <sheetName val="Modelo de Eventograma"/>
      <sheetName val="Modelo de Detalhamento"/>
      <sheetName val="Modelo de Cronograma"/>
      <sheetName val="PLE"/>
      <sheetName val="Resumo_de_Acompanhamento"/>
      <sheetName val="Modelo de Planilha orçamentária"/>
      <sheetName val="Relação de Ruas"/>
      <sheetName val="MC"/>
      <sheetName val="Modelo de BDI"/>
      <sheetName val="mão de obra"/>
      <sheetName val="CPUs2"/>
      <sheetName val="Plan1"/>
    </sheetNames>
    <sheetDataSet>
      <sheetData sheetId="0">
        <row r="10">
          <cell r="D10" t="str">
            <v>SANTA VITÓRIA / MG</v>
          </cell>
        </row>
        <row r="13">
          <cell r="H13"/>
        </row>
        <row r="20">
          <cell r="A20" t="str">
            <v>WANDERSON ALVES MARTISN</v>
          </cell>
          <cell r="C20" t="str">
            <v>212445D-MG</v>
          </cell>
        </row>
        <row r="23">
          <cell r="A23" t="str">
            <v>PABLO SIMONINI FARIA</v>
          </cell>
          <cell r="C23" t="str">
            <v>76.358/D-MG</v>
          </cell>
          <cell r="D23" t="str">
            <v>6416786</v>
          </cell>
        </row>
        <row r="33">
          <cell r="A33" t="str">
            <v>Núm do Evento</v>
          </cell>
        </row>
        <row r="34">
          <cell r="A34">
            <v>1</v>
          </cell>
        </row>
        <row r="40">
          <cell r="C40"/>
        </row>
      </sheetData>
      <sheetData sheetId="1">
        <row r="15">
          <cell r="N15" t="str">
            <v>Administração 1</v>
          </cell>
          <cell r="O15" t="str">
            <v>Administração 2</v>
          </cell>
          <cell r="P15" t="str">
            <v>Bairro São João e Centro</v>
          </cell>
          <cell r="Q15" t="str">
            <v>Mobilização 1</v>
          </cell>
          <cell r="R15" t="str">
            <v>Mobilização 2</v>
          </cell>
          <cell r="S15"/>
          <cell r="T15"/>
          <cell r="U15"/>
          <cell r="V15"/>
          <cell r="W15"/>
          <cell r="X15"/>
          <cell r="Y15"/>
          <cell r="Z15"/>
          <cell r="AA15"/>
          <cell r="AB15"/>
          <cell r="AC15"/>
          <cell r="AD15"/>
          <cell r="AE15"/>
          <cell r="AF15"/>
          <cell r="AG15"/>
          <cell r="AH15"/>
          <cell r="AI15"/>
          <cell r="AJ15"/>
          <cell r="AK15"/>
          <cell r="AL15"/>
          <cell r="AM15"/>
          <cell r="AN15"/>
          <cell r="AO15"/>
          <cell r="AP15"/>
          <cell r="AQ15"/>
          <cell r="AR15"/>
          <cell r="AS15"/>
          <cell r="AT15"/>
          <cell r="AU15"/>
          <cell r="AV15"/>
          <cell r="AW15"/>
          <cell r="AX15"/>
          <cell r="AY15"/>
          <cell r="AZ15"/>
          <cell r="BA15"/>
          <cell r="BB15"/>
          <cell r="BC15"/>
          <cell r="BD15"/>
          <cell r="BE15"/>
          <cell r="BF15"/>
          <cell r="BG15"/>
          <cell r="BH15"/>
          <cell r="BI15"/>
          <cell r="BJ15"/>
          <cell r="BK15"/>
        </row>
        <row r="17">
          <cell r="B17"/>
          <cell r="D17"/>
          <cell r="E17"/>
          <cell r="F17"/>
          <cell r="G17"/>
          <cell r="H17"/>
          <cell r="I17"/>
          <cell r="J17"/>
          <cell r="K17"/>
          <cell r="L17"/>
          <cell r="M17"/>
        </row>
        <row r="61">
          <cell r="B61">
            <v>44</v>
          </cell>
          <cell r="C61" t="str">
            <v>Evento</v>
          </cell>
          <cell r="D61" t="str">
            <v>Evento</v>
          </cell>
          <cell r="E61" t="str">
            <v>Administração Local</v>
          </cell>
          <cell r="F61" t="str">
            <v>R$</v>
          </cell>
          <cell r="G61" t="str">
            <v/>
          </cell>
          <cell r="H61" t="str">
            <v/>
          </cell>
          <cell r="I61">
            <v>0</v>
          </cell>
          <cell r="J61"/>
          <cell r="K61">
            <v>1</v>
          </cell>
          <cell r="L61" t="str">
            <v/>
          </cell>
          <cell r="M61"/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M61"/>
          <cell r="BN61"/>
          <cell r="BO61"/>
          <cell r="BP61"/>
          <cell r="BQ61"/>
          <cell r="BR61"/>
          <cell r="BS61"/>
          <cell r="BT61"/>
          <cell r="BU61"/>
          <cell r="BV61"/>
          <cell r="BW61"/>
          <cell r="BX61"/>
          <cell r="BY61"/>
          <cell r="BZ61"/>
          <cell r="CA61"/>
          <cell r="CB61"/>
          <cell r="CC61"/>
          <cell r="CD61"/>
          <cell r="CE61"/>
          <cell r="CF61"/>
          <cell r="CG61"/>
          <cell r="CH61"/>
          <cell r="CI61"/>
          <cell r="CJ61"/>
          <cell r="CK61"/>
          <cell r="CL61"/>
          <cell r="CM61"/>
          <cell r="CN61"/>
          <cell r="CO61"/>
          <cell r="CP61"/>
          <cell r="CQ61"/>
          <cell r="CR61"/>
          <cell r="CS61"/>
          <cell r="CT61"/>
          <cell r="CU61"/>
          <cell r="CV61"/>
          <cell r="CW61"/>
          <cell r="CX61"/>
          <cell r="CY61"/>
          <cell r="CZ61"/>
          <cell r="DA61"/>
          <cell r="DB61"/>
          <cell r="DC61"/>
          <cell r="DD61"/>
          <cell r="DE61"/>
          <cell r="DF61"/>
          <cell r="DG61"/>
          <cell r="DH61"/>
          <cell r="DI61"/>
          <cell r="DJ61"/>
        </row>
      </sheetData>
      <sheetData sheetId="2">
        <row r="6">
          <cell r="B6" t="str">
            <v>Eventos</v>
          </cell>
        </row>
        <row r="7">
          <cell r="B7" t="str">
            <v>Orçamento</v>
          </cell>
        </row>
        <row r="9">
          <cell r="B9" t="str">
            <v>Todos</v>
          </cell>
        </row>
        <row r="10">
          <cell r="B10" t="str">
            <v>Executados</v>
          </cell>
        </row>
        <row r="11">
          <cell r="B11" t="str">
            <v>A Executar</v>
          </cell>
        </row>
        <row r="12">
          <cell r="B12">
            <v>1</v>
          </cell>
        </row>
      </sheetData>
      <sheetData sheetId="3">
        <row r="33">
          <cell r="E33"/>
        </row>
        <row r="40">
          <cell r="B40"/>
          <cell r="C40"/>
          <cell r="D40"/>
          <cell r="E40"/>
          <cell r="F40"/>
          <cell r="G40"/>
          <cell r="H40"/>
          <cell r="I40"/>
          <cell r="J40"/>
          <cell r="K40"/>
          <cell r="L40"/>
          <cell r="M40"/>
          <cell r="N40"/>
          <cell r="O40"/>
          <cell r="P40"/>
          <cell r="Q40"/>
          <cell r="R40"/>
          <cell r="S40"/>
          <cell r="T40"/>
          <cell r="U40"/>
          <cell r="V40"/>
          <cell r="W40"/>
          <cell r="X40"/>
          <cell r="Y40"/>
          <cell r="Z40"/>
          <cell r="AA40"/>
          <cell r="AB40"/>
          <cell r="AC40"/>
          <cell r="AD40"/>
          <cell r="AE40"/>
          <cell r="AF40"/>
          <cell r="AG40"/>
          <cell r="AH40"/>
          <cell r="AI40"/>
          <cell r="AJ40"/>
          <cell r="AK40"/>
          <cell r="AL40"/>
          <cell r="AM40"/>
          <cell r="AN40"/>
          <cell r="AO40"/>
          <cell r="AP40"/>
          <cell r="AQ40"/>
          <cell r="AR40"/>
          <cell r="AS40"/>
          <cell r="AT40"/>
          <cell r="AU40"/>
          <cell r="AV40"/>
          <cell r="AW40"/>
          <cell r="AX40"/>
          <cell r="AY40"/>
          <cell r="AZ40"/>
          <cell r="BA40"/>
          <cell r="BB40"/>
        </row>
        <row r="41">
          <cell r="B41" t="str">
            <v>Cronograma</v>
          </cell>
          <cell r="C41"/>
          <cell r="D41"/>
          <cell r="G41">
            <v>1</v>
          </cell>
          <cell r="H41"/>
          <cell r="I41"/>
          <cell r="J41"/>
          <cell r="K41">
            <v>2</v>
          </cell>
          <cell r="L41"/>
          <cell r="M41"/>
          <cell r="N41"/>
          <cell r="O41">
            <v>3</v>
          </cell>
          <cell r="P41"/>
          <cell r="Q41"/>
          <cell r="R41"/>
          <cell r="S41">
            <v>4</v>
          </cell>
          <cell r="T41"/>
          <cell r="U41"/>
          <cell r="V41"/>
          <cell r="W41">
            <v>5</v>
          </cell>
          <cell r="X41"/>
          <cell r="Y41"/>
          <cell r="Z41"/>
          <cell r="AA41">
            <v>6</v>
          </cell>
          <cell r="AB41"/>
          <cell r="AC41"/>
          <cell r="AD41"/>
          <cell r="AE41">
            <v>7</v>
          </cell>
          <cell r="AF41"/>
          <cell r="AG41"/>
          <cell r="AH41"/>
          <cell r="AI41">
            <v>8</v>
          </cell>
          <cell r="AJ41"/>
          <cell r="AK41"/>
          <cell r="AL41"/>
          <cell r="AM41">
            <v>9</v>
          </cell>
          <cell r="AN41"/>
          <cell r="AO41"/>
          <cell r="AP41"/>
          <cell r="AQ41">
            <v>10</v>
          </cell>
          <cell r="AR41"/>
          <cell r="AS41"/>
          <cell r="AT41"/>
          <cell r="AU41">
            <v>11</v>
          </cell>
          <cell r="AV41"/>
          <cell r="AW41"/>
          <cell r="AX41"/>
          <cell r="AY41">
            <v>12</v>
          </cell>
          <cell r="AZ41"/>
          <cell r="BA41"/>
          <cell r="BB41"/>
        </row>
        <row r="42">
          <cell r="B42" t="str">
            <v>Parcela</v>
          </cell>
          <cell r="C42"/>
          <cell r="D42"/>
          <cell r="E42" t="str">
            <v>%</v>
          </cell>
          <cell r="F42"/>
          <cell r="G42">
            <v>0.48099999999999998</v>
          </cell>
          <cell r="H42"/>
          <cell r="I42"/>
          <cell r="J42"/>
          <cell r="K42">
            <v>0.51900000000000002</v>
          </cell>
          <cell r="L42"/>
          <cell r="M42"/>
          <cell r="N42"/>
          <cell r="O42">
            <v>0</v>
          </cell>
          <cell r="P42"/>
          <cell r="Q42"/>
          <cell r="R42"/>
          <cell r="S42">
            <v>0</v>
          </cell>
          <cell r="T42"/>
          <cell r="U42"/>
          <cell r="V42"/>
          <cell r="W42">
            <v>0</v>
          </cell>
          <cell r="X42"/>
          <cell r="Y42"/>
          <cell r="Z42"/>
          <cell r="AA42">
            <v>0</v>
          </cell>
          <cell r="AB42"/>
          <cell r="AC42"/>
          <cell r="AD42"/>
          <cell r="AE42">
            <v>0</v>
          </cell>
          <cell r="AF42"/>
          <cell r="AG42"/>
          <cell r="AH42"/>
          <cell r="AI42">
            <v>0</v>
          </cell>
          <cell r="AJ42"/>
          <cell r="AK42"/>
          <cell r="AL42"/>
          <cell r="AM42">
            <v>0</v>
          </cell>
          <cell r="AN42"/>
          <cell r="AO42"/>
          <cell r="AP42"/>
          <cell r="AQ42">
            <v>0</v>
          </cell>
          <cell r="AR42"/>
          <cell r="AS42"/>
          <cell r="AT42"/>
          <cell r="AU42">
            <v>0</v>
          </cell>
          <cell r="AV42"/>
          <cell r="AW42"/>
          <cell r="AX42"/>
          <cell r="AY42">
            <v>0</v>
          </cell>
          <cell r="AZ42"/>
          <cell r="BA42"/>
          <cell r="BB42"/>
        </row>
        <row r="43">
          <cell r="B43"/>
          <cell r="C43"/>
          <cell r="D43"/>
          <cell r="E43" t="str">
            <v>R$</v>
          </cell>
          <cell r="F43"/>
          <cell r="G43">
            <v>206658.49</v>
          </cell>
          <cell r="H43"/>
          <cell r="I43"/>
          <cell r="J43"/>
          <cell r="K43">
            <v>222999.6</v>
          </cell>
          <cell r="L43"/>
          <cell r="M43"/>
          <cell r="N43"/>
          <cell r="O43">
            <v>0</v>
          </cell>
          <cell r="P43"/>
          <cell r="Q43"/>
          <cell r="R43"/>
          <cell r="S43">
            <v>0</v>
          </cell>
          <cell r="T43"/>
          <cell r="U43"/>
          <cell r="V43"/>
          <cell r="W43">
            <v>0</v>
          </cell>
          <cell r="X43"/>
          <cell r="Y43"/>
          <cell r="Z43"/>
          <cell r="AA43">
            <v>0</v>
          </cell>
          <cell r="AB43"/>
          <cell r="AC43"/>
          <cell r="AD43"/>
          <cell r="AE43">
            <v>0</v>
          </cell>
          <cell r="AF43"/>
          <cell r="AG43"/>
          <cell r="AH43"/>
          <cell r="AI43">
            <v>0</v>
          </cell>
          <cell r="AJ43"/>
          <cell r="AK43"/>
          <cell r="AL43"/>
          <cell r="AM43">
            <v>0</v>
          </cell>
          <cell r="AN43"/>
          <cell r="AO43"/>
          <cell r="AP43"/>
          <cell r="AQ43">
            <v>0</v>
          </cell>
          <cell r="AR43"/>
          <cell r="AS43"/>
          <cell r="AT43"/>
          <cell r="AU43">
            <v>0</v>
          </cell>
          <cell r="AV43"/>
          <cell r="AW43"/>
          <cell r="AX43"/>
          <cell r="AY43">
            <v>0</v>
          </cell>
          <cell r="AZ43"/>
          <cell r="BA43"/>
          <cell r="BB43"/>
        </row>
        <row r="44">
          <cell r="B44" t="str">
            <v>Acumulado</v>
          </cell>
          <cell r="C44"/>
          <cell r="D44"/>
          <cell r="E44" t="str">
            <v>%</v>
          </cell>
          <cell r="F44"/>
          <cell r="G44">
            <v>0.48099999999999998</v>
          </cell>
          <cell r="H44"/>
          <cell r="I44"/>
          <cell r="J44"/>
          <cell r="K44">
            <v>1</v>
          </cell>
          <cell r="L44"/>
          <cell r="M44"/>
          <cell r="N44"/>
          <cell r="O44">
            <v>1</v>
          </cell>
          <cell r="P44"/>
          <cell r="Q44"/>
          <cell r="R44"/>
          <cell r="S44">
            <v>1</v>
          </cell>
          <cell r="T44"/>
          <cell r="U44"/>
          <cell r="V44"/>
          <cell r="W44">
            <v>1</v>
          </cell>
          <cell r="X44"/>
          <cell r="Y44"/>
          <cell r="Z44"/>
          <cell r="AA44">
            <v>1</v>
          </cell>
          <cell r="AB44"/>
          <cell r="AC44"/>
          <cell r="AD44"/>
          <cell r="AE44">
            <v>1</v>
          </cell>
          <cell r="AF44"/>
          <cell r="AG44"/>
          <cell r="AH44"/>
          <cell r="AI44">
            <v>1</v>
          </cell>
          <cell r="AJ44"/>
          <cell r="AK44"/>
          <cell r="AL44"/>
          <cell r="AM44">
            <v>1</v>
          </cell>
          <cell r="AN44"/>
          <cell r="AO44"/>
          <cell r="AP44"/>
          <cell r="AQ44">
            <v>1</v>
          </cell>
          <cell r="AR44"/>
          <cell r="AS44"/>
          <cell r="AT44"/>
          <cell r="AU44">
            <v>1</v>
          </cell>
          <cell r="AV44"/>
          <cell r="AW44"/>
          <cell r="AX44"/>
          <cell r="AY44">
            <v>1</v>
          </cell>
          <cell r="AZ44"/>
          <cell r="BA44"/>
          <cell r="BB44"/>
        </row>
        <row r="45">
          <cell r="B45"/>
          <cell r="C45"/>
          <cell r="D45"/>
          <cell r="E45" t="str">
            <v>R$</v>
          </cell>
          <cell r="F45"/>
          <cell r="G45">
            <v>206658.49</v>
          </cell>
          <cell r="H45"/>
          <cell r="I45"/>
          <cell r="J45"/>
          <cell r="K45">
            <v>429658.09</v>
          </cell>
          <cell r="L45"/>
          <cell r="M45"/>
          <cell r="N45"/>
          <cell r="O45">
            <v>429658.09</v>
          </cell>
          <cell r="P45"/>
          <cell r="Q45"/>
          <cell r="R45"/>
          <cell r="S45">
            <v>429658.09</v>
          </cell>
          <cell r="T45"/>
          <cell r="U45"/>
          <cell r="V45"/>
          <cell r="W45">
            <v>429658.09</v>
          </cell>
          <cell r="X45"/>
          <cell r="Y45"/>
          <cell r="Z45"/>
          <cell r="AA45">
            <v>429658.09</v>
          </cell>
          <cell r="AB45"/>
          <cell r="AC45"/>
          <cell r="AD45"/>
          <cell r="AE45">
            <v>429658.09</v>
          </cell>
          <cell r="AF45"/>
          <cell r="AG45"/>
          <cell r="AH45"/>
          <cell r="AI45">
            <v>429658.09</v>
          </cell>
          <cell r="AJ45"/>
          <cell r="AK45"/>
          <cell r="AL45"/>
          <cell r="AM45">
            <v>429658.09</v>
          </cell>
          <cell r="AN45"/>
          <cell r="AO45"/>
          <cell r="AP45"/>
          <cell r="AQ45">
            <v>429658.09</v>
          </cell>
          <cell r="AR45"/>
          <cell r="AS45"/>
          <cell r="AT45"/>
          <cell r="AU45">
            <v>429658.09</v>
          </cell>
          <cell r="AV45"/>
          <cell r="AW45"/>
          <cell r="AX45"/>
          <cell r="AY45">
            <v>429658.09</v>
          </cell>
          <cell r="AZ45"/>
          <cell r="BA45"/>
          <cell r="BB45"/>
        </row>
      </sheetData>
      <sheetData sheetId="4">
        <row r="28">
          <cell r="AX28">
            <v>1</v>
          </cell>
        </row>
        <row r="33">
          <cell r="E33"/>
        </row>
        <row r="41">
          <cell r="G41" t="str">
            <v>Datas das medições</v>
          </cell>
          <cell r="H41"/>
          <cell r="I41"/>
          <cell r="J41"/>
          <cell r="K41"/>
          <cell r="L41"/>
          <cell r="M41"/>
          <cell r="N41"/>
          <cell r="O41"/>
          <cell r="P41"/>
          <cell r="Q41"/>
          <cell r="R41"/>
          <cell r="S41"/>
          <cell r="T41"/>
          <cell r="U41"/>
          <cell r="V41"/>
          <cell r="W41"/>
          <cell r="X41"/>
          <cell r="Y41"/>
          <cell r="Z41"/>
          <cell r="AA41"/>
          <cell r="AB41"/>
          <cell r="AC41"/>
          <cell r="AD41"/>
          <cell r="AE41"/>
          <cell r="AF41"/>
          <cell r="AG41"/>
          <cell r="AH41"/>
          <cell r="AI41"/>
          <cell r="AJ41"/>
          <cell r="AK41"/>
          <cell r="AL41"/>
          <cell r="AM41"/>
          <cell r="AN41"/>
          <cell r="AO41"/>
          <cell r="AP41"/>
          <cell r="AQ41"/>
          <cell r="AR41"/>
          <cell r="AS41"/>
          <cell r="AT41"/>
          <cell r="AU41"/>
          <cell r="AV41"/>
          <cell r="AW41"/>
          <cell r="AX41"/>
          <cell r="AY41"/>
          <cell r="AZ41"/>
          <cell r="BA41"/>
          <cell r="BB41"/>
        </row>
        <row r="42">
          <cell r="G42"/>
          <cell r="H42"/>
          <cell r="I42"/>
          <cell r="J42"/>
          <cell r="K42"/>
          <cell r="L42"/>
          <cell r="M42"/>
          <cell r="N42"/>
          <cell r="O42"/>
          <cell r="P42"/>
          <cell r="Q42"/>
          <cell r="R42"/>
          <cell r="S42"/>
          <cell r="T42"/>
          <cell r="U42"/>
          <cell r="V42"/>
          <cell r="W42"/>
          <cell r="X42"/>
          <cell r="Y42"/>
          <cell r="Z42"/>
          <cell r="AA42"/>
          <cell r="AB42"/>
          <cell r="AC42"/>
          <cell r="AD42"/>
          <cell r="AE42"/>
          <cell r="AF42"/>
          <cell r="AG42"/>
          <cell r="AH42"/>
          <cell r="AI42"/>
          <cell r="AJ42"/>
          <cell r="AK42"/>
          <cell r="AL42"/>
          <cell r="AM42"/>
          <cell r="AN42"/>
          <cell r="AO42"/>
          <cell r="AP42"/>
          <cell r="AQ42"/>
          <cell r="AR42"/>
          <cell r="AS42"/>
          <cell r="AT42"/>
          <cell r="AU42"/>
          <cell r="AV42"/>
          <cell r="AW42"/>
          <cell r="AX42"/>
          <cell r="AY42"/>
          <cell r="AZ42"/>
          <cell r="BA42"/>
          <cell r="BB42"/>
        </row>
        <row r="43">
          <cell r="B43" t="str">
            <v>Medições</v>
          </cell>
          <cell r="C43"/>
          <cell r="D43"/>
          <cell r="E43"/>
          <cell r="F43"/>
          <cell r="G43">
            <v>1</v>
          </cell>
          <cell r="H43"/>
          <cell r="I43"/>
          <cell r="J43"/>
          <cell r="K43">
            <v>2</v>
          </cell>
          <cell r="L43"/>
          <cell r="M43"/>
          <cell r="N43"/>
          <cell r="O43">
            <v>3</v>
          </cell>
          <cell r="P43"/>
          <cell r="Q43"/>
          <cell r="R43"/>
          <cell r="S43">
            <v>4</v>
          </cell>
          <cell r="T43"/>
          <cell r="U43"/>
          <cell r="V43"/>
          <cell r="W43">
            <v>5</v>
          </cell>
          <cell r="X43"/>
          <cell r="Y43"/>
          <cell r="Z43"/>
          <cell r="AA43">
            <v>6</v>
          </cell>
          <cell r="AB43"/>
          <cell r="AC43"/>
          <cell r="AD43"/>
          <cell r="AE43">
            <v>7</v>
          </cell>
          <cell r="AF43"/>
          <cell r="AG43"/>
          <cell r="AH43"/>
          <cell r="AI43">
            <v>8</v>
          </cell>
          <cell r="AJ43"/>
          <cell r="AK43"/>
          <cell r="AL43"/>
          <cell r="AM43">
            <v>9</v>
          </cell>
          <cell r="AN43"/>
          <cell r="AO43"/>
          <cell r="AP43"/>
          <cell r="AQ43">
            <v>10</v>
          </cell>
          <cell r="AR43"/>
          <cell r="AS43"/>
          <cell r="AT43"/>
          <cell r="AU43">
            <v>11</v>
          </cell>
          <cell r="AV43"/>
          <cell r="AW43"/>
          <cell r="AX43"/>
          <cell r="AY43">
            <v>12</v>
          </cell>
          <cell r="AZ43"/>
          <cell r="BA43"/>
          <cell r="BB43"/>
        </row>
        <row r="44">
          <cell r="B44" t="str">
            <v>Período</v>
          </cell>
          <cell r="C44"/>
          <cell r="D44"/>
          <cell r="E44" t="str">
            <v>%</v>
          </cell>
          <cell r="F44"/>
          <cell r="G44">
            <v>1.55E-2</v>
          </cell>
          <cell r="H44"/>
          <cell r="I44"/>
          <cell r="J44"/>
          <cell r="K44">
            <v>0</v>
          </cell>
          <cell r="L44"/>
          <cell r="M44"/>
          <cell r="N44"/>
          <cell r="O44">
            <v>0</v>
          </cell>
          <cell r="P44"/>
          <cell r="Q44"/>
          <cell r="R44"/>
          <cell r="S44">
            <v>0</v>
          </cell>
          <cell r="T44"/>
          <cell r="U44"/>
          <cell r="V44"/>
          <cell r="W44">
            <v>0</v>
          </cell>
          <cell r="X44"/>
          <cell r="Y44"/>
          <cell r="Z44"/>
          <cell r="AA44">
            <v>0</v>
          </cell>
          <cell r="AB44"/>
          <cell r="AC44"/>
          <cell r="AD44"/>
          <cell r="AE44">
            <v>0</v>
          </cell>
          <cell r="AF44"/>
          <cell r="AG44"/>
          <cell r="AH44"/>
          <cell r="AI44">
            <v>0</v>
          </cell>
          <cell r="AJ44"/>
          <cell r="AK44"/>
          <cell r="AL44"/>
          <cell r="AM44">
            <v>0</v>
          </cell>
          <cell r="AN44"/>
          <cell r="AO44"/>
          <cell r="AP44"/>
          <cell r="AQ44">
            <v>0</v>
          </cell>
          <cell r="AR44"/>
          <cell r="AS44"/>
          <cell r="AT44"/>
          <cell r="AU44">
            <v>0</v>
          </cell>
          <cell r="AV44"/>
          <cell r="AW44"/>
          <cell r="AX44"/>
          <cell r="AY44">
            <v>0</v>
          </cell>
          <cell r="AZ44"/>
          <cell r="BA44"/>
          <cell r="BB44"/>
        </row>
        <row r="45">
          <cell r="B45"/>
          <cell r="C45"/>
          <cell r="D45"/>
          <cell r="E45" t="str">
            <v>R$</v>
          </cell>
          <cell r="F45"/>
          <cell r="G45">
            <v>6665.23</v>
          </cell>
          <cell r="H45"/>
          <cell r="I45"/>
          <cell r="J45"/>
          <cell r="K45">
            <v>0</v>
          </cell>
          <cell r="L45"/>
          <cell r="M45"/>
          <cell r="N45"/>
          <cell r="O45">
            <v>0</v>
          </cell>
          <cell r="P45"/>
          <cell r="Q45"/>
          <cell r="R45"/>
          <cell r="S45">
            <v>0</v>
          </cell>
          <cell r="T45"/>
          <cell r="U45"/>
          <cell r="V45"/>
          <cell r="W45">
            <v>0</v>
          </cell>
          <cell r="X45"/>
          <cell r="Y45"/>
          <cell r="Z45"/>
          <cell r="AA45">
            <v>0</v>
          </cell>
          <cell r="AB45"/>
          <cell r="AC45"/>
          <cell r="AD45"/>
          <cell r="AE45">
            <v>0</v>
          </cell>
          <cell r="AF45"/>
          <cell r="AG45"/>
          <cell r="AH45"/>
          <cell r="AI45">
            <v>0</v>
          </cell>
          <cell r="AJ45"/>
          <cell r="AK45"/>
          <cell r="AL45"/>
          <cell r="AM45">
            <v>0</v>
          </cell>
          <cell r="AN45"/>
          <cell r="AO45"/>
          <cell r="AP45"/>
          <cell r="AQ45">
            <v>0</v>
          </cell>
          <cell r="AR45"/>
          <cell r="AS45"/>
          <cell r="AT45"/>
          <cell r="AU45">
            <v>0</v>
          </cell>
          <cell r="AV45"/>
          <cell r="AW45"/>
          <cell r="AX45"/>
          <cell r="AY45">
            <v>0</v>
          </cell>
          <cell r="AZ45"/>
          <cell r="BA45"/>
          <cell r="BB45"/>
        </row>
        <row r="46">
          <cell r="B46" t="str">
            <v>Acumulado</v>
          </cell>
          <cell r="C46"/>
          <cell r="D46"/>
          <cell r="E46" t="str">
            <v>%</v>
          </cell>
          <cell r="F46"/>
          <cell r="G46">
            <v>1.55E-2</v>
          </cell>
          <cell r="H46"/>
          <cell r="I46"/>
          <cell r="J46"/>
          <cell r="K46">
            <v>1.55E-2</v>
          </cell>
          <cell r="L46"/>
          <cell r="M46"/>
          <cell r="N46"/>
          <cell r="O46">
            <v>1.55E-2</v>
          </cell>
          <cell r="P46"/>
          <cell r="Q46"/>
          <cell r="R46"/>
          <cell r="S46">
            <v>1.55E-2</v>
          </cell>
          <cell r="T46"/>
          <cell r="U46"/>
          <cell r="V46"/>
          <cell r="W46">
            <v>1.55E-2</v>
          </cell>
          <cell r="X46"/>
          <cell r="Y46"/>
          <cell r="Z46"/>
          <cell r="AA46">
            <v>1.55E-2</v>
          </cell>
          <cell r="AB46"/>
          <cell r="AC46"/>
          <cell r="AD46"/>
          <cell r="AE46">
            <v>1.55E-2</v>
          </cell>
          <cell r="AF46"/>
          <cell r="AG46"/>
          <cell r="AH46"/>
          <cell r="AI46">
            <v>1.55E-2</v>
          </cell>
          <cell r="AJ46"/>
          <cell r="AK46"/>
          <cell r="AL46"/>
          <cell r="AM46">
            <v>1.55E-2</v>
          </cell>
          <cell r="AN46"/>
          <cell r="AO46"/>
          <cell r="AP46"/>
          <cell r="AQ46">
            <v>1.55E-2</v>
          </cell>
          <cell r="AR46"/>
          <cell r="AS46"/>
          <cell r="AT46"/>
          <cell r="AU46">
            <v>1.55E-2</v>
          </cell>
          <cell r="AV46"/>
          <cell r="AW46"/>
          <cell r="AX46"/>
          <cell r="AY46">
            <v>1.55E-2</v>
          </cell>
          <cell r="AZ46"/>
          <cell r="BA46"/>
          <cell r="BB46"/>
        </row>
        <row r="47">
          <cell r="B47"/>
          <cell r="C47"/>
          <cell r="D47"/>
          <cell r="E47" t="str">
            <v>R$</v>
          </cell>
          <cell r="F47"/>
          <cell r="G47">
            <v>6665.23</v>
          </cell>
          <cell r="H47"/>
          <cell r="I47"/>
          <cell r="J47"/>
          <cell r="K47">
            <v>6665.23</v>
          </cell>
          <cell r="L47"/>
          <cell r="M47"/>
          <cell r="N47"/>
          <cell r="O47">
            <v>6665.23</v>
          </cell>
          <cell r="P47"/>
          <cell r="Q47"/>
          <cell r="R47"/>
          <cell r="S47">
            <v>6665.23</v>
          </cell>
          <cell r="T47"/>
          <cell r="U47"/>
          <cell r="V47"/>
          <cell r="W47">
            <v>6665.23</v>
          </cell>
          <cell r="X47"/>
          <cell r="Y47"/>
          <cell r="Z47"/>
          <cell r="AA47">
            <v>6665.23</v>
          </cell>
          <cell r="AB47"/>
          <cell r="AC47"/>
          <cell r="AD47"/>
          <cell r="AE47">
            <v>6665.23</v>
          </cell>
          <cell r="AF47"/>
          <cell r="AG47"/>
          <cell r="AH47"/>
          <cell r="AI47">
            <v>6665.23</v>
          </cell>
          <cell r="AJ47"/>
          <cell r="AK47"/>
          <cell r="AL47"/>
          <cell r="AM47">
            <v>6665.23</v>
          </cell>
          <cell r="AN47"/>
          <cell r="AO47"/>
          <cell r="AP47"/>
          <cell r="AQ47">
            <v>6665.23</v>
          </cell>
          <cell r="AR47"/>
          <cell r="AS47"/>
          <cell r="AT47"/>
          <cell r="AU47">
            <v>6665.23</v>
          </cell>
          <cell r="AV47"/>
          <cell r="AW47"/>
          <cell r="AX47"/>
          <cell r="AY47">
            <v>6665.23</v>
          </cell>
          <cell r="AZ47"/>
          <cell r="BA47"/>
          <cell r="BB47"/>
        </row>
      </sheetData>
      <sheetData sheetId="5">
        <row r="13">
          <cell r="B13"/>
        </row>
        <row r="14">
          <cell r="C14" t="e">
            <v>#REF!</v>
          </cell>
        </row>
        <row r="15">
          <cell r="C15" t="e">
            <v>#REF!</v>
          </cell>
        </row>
        <row r="16">
          <cell r="C16" t="e">
            <v>#REF!</v>
          </cell>
        </row>
        <row r="17">
          <cell r="C17" t="e">
            <v>#REF!</v>
          </cell>
        </row>
        <row r="18">
          <cell r="C18" t="e">
            <v>#REF!</v>
          </cell>
        </row>
        <row r="19">
          <cell r="C19" t="e">
            <v>#REF!</v>
          </cell>
        </row>
        <row r="20">
          <cell r="C20" t="e">
            <v>#REF!</v>
          </cell>
        </row>
        <row r="21">
          <cell r="C21" t="e">
            <v>#REF!</v>
          </cell>
        </row>
        <row r="22">
          <cell r="C22" t="e">
            <v>#REF!</v>
          </cell>
        </row>
        <row r="23">
          <cell r="C23" t="e">
            <v>#REF!</v>
          </cell>
        </row>
        <row r="24">
          <cell r="C24" t="e">
            <v>#REF!</v>
          </cell>
        </row>
        <row r="25">
          <cell r="C25" t="e">
            <v>#REF!</v>
          </cell>
        </row>
        <row r="26">
          <cell r="C26" t="e">
            <v>#REF!</v>
          </cell>
        </row>
        <row r="27">
          <cell r="C27" t="e">
            <v>#REF!</v>
          </cell>
        </row>
        <row r="28">
          <cell r="C28" t="e">
            <v>#REF!</v>
          </cell>
        </row>
        <row r="29">
          <cell r="C29" t="e">
            <v>#REF!</v>
          </cell>
        </row>
        <row r="30">
          <cell r="C30" t="e">
            <v>#REF!</v>
          </cell>
        </row>
        <row r="31">
          <cell r="C31" t="e">
            <v>#REF!</v>
          </cell>
        </row>
        <row r="32">
          <cell r="C32" t="e">
            <v>#REF!</v>
          </cell>
        </row>
        <row r="33">
          <cell r="C33" t="e">
            <v>#REF!</v>
          </cell>
        </row>
        <row r="34">
          <cell r="C34" t="e">
            <v>#REF!</v>
          </cell>
        </row>
        <row r="35">
          <cell r="C35" t="e">
            <v>#REF!</v>
          </cell>
        </row>
        <row r="36">
          <cell r="C36" t="e">
            <v>#REF!</v>
          </cell>
        </row>
        <row r="37">
          <cell r="C37" t="e">
            <v>#REF!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noPrev"/>
      <sheetName val="ORC"/>
      <sheetName val="Orçamento Analítico"/>
      <sheetName val="ORC (2)"/>
      <sheetName val="Crono-2"/>
      <sheetName val="BDI"/>
      <sheetName val="ENCARGOS"/>
    </sheetNames>
    <sheetDataSet>
      <sheetData sheetId="0">
        <row r="13">
          <cell r="B13">
            <v>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PU"/>
      <sheetName val="RP-1 SB (3)"/>
      <sheetName val="RP-1 SB (4)"/>
      <sheetName val="RP-1 SB (5)"/>
      <sheetName val="RP-1 SB (6)"/>
      <sheetName val="RP-1 SC (3)"/>
      <sheetName val="RP-1 SC (4)"/>
      <sheetName val="RP-1 SC (5)"/>
      <sheetName val="RP-1 SC (T)"/>
      <sheetName val="RP-1 SF (T)"/>
      <sheetName val="RP-1 SF (4)"/>
      <sheetName val="RP-1 SF (5)"/>
      <sheetName val="RP-1 SF (6)"/>
      <sheetName val="RP-1 RB (4)"/>
      <sheetName val="RP-1 RB (5)"/>
      <sheetName val="RP-1 RB (6)"/>
      <sheetName val="RP-1 BG (6)"/>
      <sheetName val="RP-1 B (BG)"/>
      <sheetName val="RP-2 SB(2)"/>
      <sheetName val="RP-2 SC(2)"/>
      <sheetName val="RP-2 BG(2)"/>
      <sheetName val="RP-3 SB"/>
      <sheetName val="RP-3 SC "/>
      <sheetName val="RP-3 BG "/>
      <sheetName val="RP-4"/>
      <sheetName val="RP-5"/>
      <sheetName val="RR3 (REP+TSD)"/>
      <sheetName val="RR4 (REP+MICRO)"/>
      <sheetName val="RR5 (REP H3)"/>
      <sheetName val="RR6 (REP H4)"/>
      <sheetName val="RR6 RB (5)"/>
      <sheetName val="RR6 RB (4)"/>
      <sheetName val="RR6 RB (9)"/>
      <sheetName val="RD-1SAI"/>
      <sheetName val="RD-2SAR"/>
      <sheetName val="RD-3SLI"/>
      <sheetName val="RD-10BG"/>
      <sheetName val="RD-4SDI"/>
      <sheetName val="RD-11BRA"/>
      <sheetName val="RD-7 BUG"/>
      <sheetName val="RD-7 CXC"/>
      <sheetName val="RD-7 LBG"/>
      <sheetName val="RD-8EAA"/>
      <sheetName val="RD-8EAC"/>
      <sheetName val="RD-9RLE"/>
      <sheetName val="ROC-1"/>
      <sheetName val="ROC-2"/>
      <sheetName val="RD-13SIN"/>
      <sheetName val="CO-I"/>
      <sheetName val="CO-II"/>
      <sheetName val="CO-III"/>
      <sheetName val="RR1 ( TSD)"/>
      <sheetName val="RR2 (MICRO)"/>
      <sheetName val="RR6 (H5)"/>
      <sheetName val="RR6 (H6)"/>
      <sheetName val="RP-1 SAF"/>
      <sheetName val="RP-1 SC"/>
      <sheetName val="RP-1 SB"/>
      <sheetName val="RD-5SDE"/>
      <sheetName val="RD-6BRA"/>
    </sheetNames>
    <sheetDataSet>
      <sheetData sheetId="0" refreshError="1"/>
      <sheetData sheetId="1">
        <row r="13">
          <cell r="B13" t="str">
            <v>DR 3 - BAURU</v>
          </cell>
        </row>
        <row r="31">
          <cell r="D31" t="str">
            <v>M3</v>
          </cell>
        </row>
        <row r="39">
          <cell r="E39">
            <v>0</v>
          </cell>
          <cell r="G39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NOGRAM FÍSICO-FINANCEIRO"/>
      <sheetName val="T1-02&quot;"/>
      <sheetName val="T1-04&quot;"/>
      <sheetName val="T1-06&quot;"/>
      <sheetName val="T1-08&quot;"/>
      <sheetName val="T1-10&quot;"/>
      <sheetName val="T1-12&quot;"/>
      <sheetName val="T1-14&quot;"/>
      <sheetName val="T2-02&quot;"/>
      <sheetName val="T2-04&quot;"/>
      <sheetName val="T2-06&quot;"/>
      <sheetName val="T2-08&quot;"/>
      <sheetName val="T2-10&quot;"/>
      <sheetName val="T2-12&quot;"/>
      <sheetName val="T2-14&quot;"/>
      <sheetName val="T3-02&quot;"/>
      <sheetName val="T3-04&quot;"/>
      <sheetName val="T3-06&quot;"/>
      <sheetName val="T3-14&quot;"/>
      <sheetName val="T4-02&quot;"/>
      <sheetName val="T4-04&quot;"/>
      <sheetName val="T4-06&quot;"/>
      <sheetName val="T4-14&quot;"/>
      <sheetName val="T5-02&quot;"/>
      <sheetName val="T5-04&quot;"/>
      <sheetName val="T5-06&quot;"/>
      <sheetName val="T5-14&quot;"/>
      <sheetName val="T6-02&quot;"/>
      <sheetName val="T6-04&quot;"/>
      <sheetName val="T6-06&quot;"/>
      <sheetName val="T6-14&quot;"/>
      <sheetName val="T7-02&quot;"/>
      <sheetName val="T7-04&quot;"/>
      <sheetName val="T7-06&quot;"/>
      <sheetName val="T7-14&quot;"/>
      <sheetName val="T8-02&quot;"/>
      <sheetName val="T8-04&quot;"/>
      <sheetName val="T8-06&quot;"/>
      <sheetName val="T8-14&quot;"/>
      <sheetName val="T9-02&quot;"/>
      <sheetName val="T9-04&quot;"/>
      <sheetName val="T9-06&quot;"/>
      <sheetName val="T9-14&quot;"/>
      <sheetName val="0301"/>
      <sheetName val="0302"/>
      <sheetName val="0303"/>
      <sheetName val="0304"/>
      <sheetName val="0305"/>
      <sheetName val="0306"/>
      <sheetName val="0307"/>
      <sheetName val="0401"/>
      <sheetName val="0402"/>
      <sheetName val="0403"/>
      <sheetName val="0404"/>
      <sheetName val="0405"/>
      <sheetName val="0406"/>
      <sheetName val="0407"/>
      <sheetName val="0408"/>
      <sheetName val="0409"/>
      <sheetName val="0410"/>
      <sheetName val="0411"/>
      <sheetName val="0412"/>
      <sheetName val="0413"/>
      <sheetName val="0414"/>
      <sheetName val="0415"/>
      <sheetName val="0416"/>
      <sheetName val="0417"/>
      <sheetName val="0418"/>
      <sheetName val="0419"/>
      <sheetName val="0420"/>
      <sheetName val="0421"/>
      <sheetName val="0422"/>
      <sheetName val="0423"/>
      <sheetName val="0424"/>
      <sheetName val="0425"/>
      <sheetName val="0426"/>
      <sheetName val="0427"/>
      <sheetName val="0428"/>
      <sheetName val="0429"/>
      <sheetName val="0601"/>
      <sheetName val="060201"/>
      <sheetName val="060202"/>
      <sheetName val="060203"/>
      <sheetName val="060204"/>
      <sheetName val="060205"/>
      <sheetName val="060206"/>
      <sheetName val="060207"/>
      <sheetName val="0701"/>
      <sheetName val="0801"/>
      <sheetName val="0802"/>
      <sheetName val="1000"/>
      <sheetName val="1100"/>
      <sheetName val="1200"/>
      <sheetName val="1301"/>
      <sheetName val="1302"/>
      <sheetName val="1303"/>
      <sheetName val="1304"/>
      <sheetName val="1305"/>
      <sheetName val="1306"/>
      <sheetName val="1307"/>
      <sheetName val="1308"/>
      <sheetName val="1309"/>
      <sheetName val="1310"/>
      <sheetName val="1400"/>
      <sheetName val="1501"/>
      <sheetName val="1502"/>
      <sheetName val="1601"/>
      <sheetName val="1602"/>
      <sheetName val="1701"/>
      <sheetName val="1702"/>
      <sheetName val="1703"/>
      <sheetName val="1704"/>
      <sheetName val="1801"/>
      <sheetName val="1802"/>
      <sheetName val="1803"/>
      <sheetName val="1804"/>
      <sheetName val="1805"/>
      <sheetName val="1806"/>
      <sheetName val="1807"/>
      <sheetName val="1808"/>
      <sheetName val="1809"/>
      <sheetName val="1810"/>
      <sheetName val="1811"/>
      <sheetName val="1812"/>
      <sheetName val="1813"/>
      <sheetName val="Equipe-Projeto"/>
      <sheetName val="equipe 1"/>
      <sheetName val="equipe 2"/>
      <sheetName val="equipe 3"/>
      <sheetName val="equipe 4"/>
      <sheetName val="equipe 5"/>
      <sheetName val="Equipamento"/>
      <sheetName val="maqeq"/>
      <sheetName val="M_obra"/>
      <sheetName val="Dados"/>
      <sheetName val="Estudos GASM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 refreshError="1">
        <row r="6">
          <cell r="A6" t="str">
            <v>Data: 03/05/2002</v>
          </cell>
        </row>
      </sheetData>
      <sheetData sheetId="13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"/>
      <sheetName val="2.1.1"/>
      <sheetName val="2.1.2"/>
      <sheetName val="2.1.3"/>
      <sheetName val="2.1.4"/>
      <sheetName val="2.2.1"/>
      <sheetName val="2.2.2"/>
      <sheetName val="2.2.3"/>
      <sheetName val="2.2.4"/>
      <sheetName val="2.3.1"/>
      <sheetName val="2.3.2"/>
      <sheetName val="2.3.3"/>
      <sheetName val="2.3.4"/>
      <sheetName val="2.4.1.1"/>
      <sheetName val="2.4.1.2"/>
      <sheetName val="2.4.1.3"/>
      <sheetName val="2.4.1.4"/>
      <sheetName val="2.5.1.1"/>
      <sheetName val="2.5.1.2"/>
      <sheetName val="2.5.1.3"/>
      <sheetName val="2.5.1.4"/>
      <sheetName val="2_1_1"/>
    </sheetNames>
    <sheetDataSet>
      <sheetData sheetId="0"/>
      <sheetData sheetId="1" refreshError="1">
        <row r="3">
          <cell r="B3" t="str">
            <v>CONENGE-SC CONSTRUÇÕES E ENGENHARIA LTDA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 GERAL"/>
      <sheetName val="BDI"/>
      <sheetName val="CRONOGRAMA FISICO FINANCEIRO"/>
    </sheetNames>
    <sheetDataSet>
      <sheetData sheetId="0"/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s"/>
      <sheetName val="Dados_da_Obra"/>
    </sheetNames>
    <sheetDataSet>
      <sheetData sheetId="0">
        <row r="1">
          <cell r="A1" t="str">
            <v>CÓDIGO</v>
          </cell>
          <cell r="B1" t="str">
            <v>DESCRIÇÃO</v>
          </cell>
          <cell r="C1" t="str">
            <v>UNID.</v>
          </cell>
          <cell r="D1" t="str">
            <v>ESPECIFICAÇÃO</v>
          </cell>
          <cell r="E1" t="str">
            <v>CUSTO UNITÁRIO</v>
          </cell>
          <cell r="F1" t="str">
            <v>BDI</v>
          </cell>
          <cell r="G1" t="str">
            <v>PREÇO UNITÁRIO</v>
          </cell>
          <cell r="H1" t="str">
            <v>GRUPO</v>
          </cell>
        </row>
        <row r="3">
          <cell r="A3" t="str">
            <v>TERRAPLENAGEM</v>
          </cell>
        </row>
        <row r="4">
          <cell r="A4" t="str">
            <v>01.000.00</v>
          </cell>
          <cell r="B4" t="str">
            <v>DESMATAMENTO, DESTOC. E LIMPEZA ÁREA C/ ÁRVORES DE Ø ATÉ 0,15M</v>
          </cell>
          <cell r="C4" t="str">
            <v>m²</v>
          </cell>
          <cell r="D4" t="str">
            <v>DNER-ES-278/97</v>
          </cell>
          <cell r="E4">
            <v>0.11</v>
          </cell>
          <cell r="F4">
            <v>0.04</v>
          </cell>
          <cell r="G4">
            <v>0.15</v>
          </cell>
          <cell r="H4" t="str">
            <v>Terraplenagem</v>
          </cell>
        </row>
        <row r="5">
          <cell r="A5" t="str">
            <v>01.010.00</v>
          </cell>
          <cell r="B5" t="str">
            <v>DESTOCAMENTO DE ÁRVORES D=0,15 A 0,30M</v>
          </cell>
          <cell r="C5" t="str">
            <v>unid.</v>
          </cell>
          <cell r="D5" t="str">
            <v>DNER-ES-278/97</v>
          </cell>
          <cell r="E5">
            <v>10.27</v>
          </cell>
          <cell r="F5">
            <v>3.36</v>
          </cell>
          <cell r="G5">
            <v>13.629999999999999</v>
          </cell>
          <cell r="H5" t="str">
            <v>Terraplenagem</v>
          </cell>
        </row>
        <row r="6">
          <cell r="A6" t="str">
            <v>01.012.00</v>
          </cell>
          <cell r="B6" t="str">
            <v>DESTOCAMENTO DE ÁRVORES C/DIÂMETRO &gt;  0,30M</v>
          </cell>
          <cell r="C6" t="str">
            <v>unid.</v>
          </cell>
          <cell r="D6" t="str">
            <v>DNER-ES-278/97</v>
          </cell>
          <cell r="E6">
            <v>25.66</v>
          </cell>
          <cell r="F6">
            <v>8.39</v>
          </cell>
          <cell r="G6">
            <v>34.049999999999997</v>
          </cell>
          <cell r="H6" t="str">
            <v>Terraplenagem</v>
          </cell>
        </row>
        <row r="7">
          <cell r="A7" t="str">
            <v>01.100.01</v>
          </cell>
          <cell r="B7" t="str">
            <v>ESCAVAÇÃO, CARGA, TRANSPORTE MAT. 1ª CATEGORIA DMT=50M</v>
          </cell>
          <cell r="C7" t="str">
            <v>m³</v>
          </cell>
          <cell r="D7" t="str">
            <v>DNER-ES-281/97</v>
          </cell>
          <cell r="E7">
            <v>0.54</v>
          </cell>
          <cell r="F7">
            <v>0.18</v>
          </cell>
          <cell r="G7">
            <v>0.72</v>
          </cell>
          <cell r="H7" t="str">
            <v>Terraplenagem</v>
          </cell>
        </row>
        <row r="8">
          <cell r="A8" t="str">
            <v>01.100.02</v>
          </cell>
          <cell r="B8" t="str">
            <v>ESCAVAÇÃO, CARGA, TRANSPORTE MAT. 1ª CATEGORIA DMT=50M A 200M COM MOTOSCRAPER</v>
          </cell>
          <cell r="C8" t="str">
            <v>m³</v>
          </cell>
          <cell r="D8" t="str">
            <v>DNER-ES-280/97</v>
          </cell>
          <cell r="E8">
            <v>1.58</v>
          </cell>
          <cell r="F8">
            <v>0.52</v>
          </cell>
          <cell r="G8">
            <v>2.1</v>
          </cell>
          <cell r="H8" t="str">
            <v>Terraplenagem</v>
          </cell>
        </row>
        <row r="9">
          <cell r="A9" t="str">
            <v>01.100.03</v>
          </cell>
          <cell r="B9" t="str">
            <v>ESCAVAÇÃO, CARGA, TRANSPORTE MAT. 1ª CATEGORIA DMT=200M A 400M COM MOTOSCRAPER</v>
          </cell>
          <cell r="C9" t="str">
            <v>m³</v>
          </cell>
          <cell r="D9" t="str">
            <v>DNER-ES-280/97</v>
          </cell>
          <cell r="E9">
            <v>1.9</v>
          </cell>
          <cell r="F9">
            <v>0.62</v>
          </cell>
          <cell r="G9">
            <v>2.52</v>
          </cell>
          <cell r="H9" t="str">
            <v>Terraplenagem</v>
          </cell>
        </row>
        <row r="10">
          <cell r="A10" t="str">
            <v>01.100.04</v>
          </cell>
          <cell r="B10" t="str">
            <v>ESCAVAÇÃO, CARGA, TRANSPORTE MAT. 1ª CATEGORIA DMT=400M A 600M COM MOTOSCRAPER</v>
          </cell>
          <cell r="C10" t="str">
            <v>m³</v>
          </cell>
          <cell r="D10" t="str">
            <v>DNER-ES-280/97</v>
          </cell>
          <cell r="E10">
            <v>2.2400000000000002</v>
          </cell>
          <cell r="F10">
            <v>0.73</v>
          </cell>
          <cell r="G10">
            <v>2.97</v>
          </cell>
          <cell r="H10" t="str">
            <v>Terraplenagem</v>
          </cell>
        </row>
        <row r="11">
          <cell r="A11" t="str">
            <v>01.100.05</v>
          </cell>
          <cell r="B11" t="str">
            <v>ESCAVAÇÃO, CARGA, TRANSPORTE MAT. 1ª CATEGORIA DMT=600M A 800M COM MOTOSCRAPER</v>
          </cell>
          <cell r="C11" t="str">
            <v>m³</v>
          </cell>
          <cell r="D11" t="str">
            <v>DNER-ES-280/97</v>
          </cell>
          <cell r="E11">
            <v>2.54</v>
          </cell>
          <cell r="F11">
            <v>0.83</v>
          </cell>
          <cell r="G11">
            <v>3.37</v>
          </cell>
          <cell r="H11" t="str">
            <v>Terraplenagem</v>
          </cell>
        </row>
        <row r="12">
          <cell r="A12" t="str">
            <v>01.100.06</v>
          </cell>
          <cell r="B12" t="str">
            <v>ESCAVAÇÃO, CARGA, TRANSPORTE MAT. 1ª CATEGORIA DMT=800M A 1000M COM MOTOSCRAPER</v>
          </cell>
          <cell r="C12" t="str">
            <v>m³</v>
          </cell>
          <cell r="D12" t="str">
            <v>DNER-ES-280/97</v>
          </cell>
          <cell r="E12">
            <v>2.92</v>
          </cell>
          <cell r="F12">
            <v>0.95</v>
          </cell>
          <cell r="G12">
            <v>3.87</v>
          </cell>
          <cell r="H12" t="str">
            <v>Terraplenagem</v>
          </cell>
        </row>
        <row r="13">
          <cell r="A13" t="str">
            <v>01.100.07</v>
          </cell>
          <cell r="B13" t="str">
            <v>ESCAVAÇÃO, CARGA, TRANSPORTE MAT. 1ª CATEGORIA DMT=1000M A 1200M COM MOTOSCRAPER</v>
          </cell>
          <cell r="C13" t="str">
            <v>m³</v>
          </cell>
          <cell r="D13" t="str">
            <v>DNER-ES-280/97</v>
          </cell>
          <cell r="E13">
            <v>3.32</v>
          </cell>
          <cell r="F13">
            <v>1.08</v>
          </cell>
          <cell r="G13">
            <v>4.4000000000000004</v>
          </cell>
          <cell r="H13" t="str">
            <v>Terraplenagem</v>
          </cell>
        </row>
        <row r="14">
          <cell r="A14" t="str">
            <v>01.100.11</v>
          </cell>
          <cell r="B14" t="str">
            <v>ESCAVAÇÃO, CARGA, TRANSPORTE MAT. 1ª CATEGORIA DMT=400M A 600M COM CAMINHÃO BASCULANTE</v>
          </cell>
          <cell r="C14" t="str">
            <v>m³</v>
          </cell>
          <cell r="D14" t="str">
            <v>DNER-ES-280/97</v>
          </cell>
          <cell r="E14">
            <v>2.0099999999999998</v>
          </cell>
          <cell r="F14">
            <v>0.66</v>
          </cell>
          <cell r="G14">
            <v>2.67</v>
          </cell>
          <cell r="H14" t="str">
            <v>Terraplenagem</v>
          </cell>
        </row>
        <row r="15">
          <cell r="A15" t="str">
            <v>01.100.15</v>
          </cell>
          <cell r="B15" t="str">
            <v>ESCAVAÇÃO, CARGA, TRANSPORTE MAT. 1ª CATEGORIA DMT=1200M A 1400M COM CAMINHÃO BASCULANTE</v>
          </cell>
          <cell r="C15" t="str">
            <v>m³</v>
          </cell>
          <cell r="D15" t="str">
            <v>DNER-ES-280/97</v>
          </cell>
          <cell r="E15">
            <v>2.4900000000000002</v>
          </cell>
          <cell r="F15">
            <v>0.81</v>
          </cell>
          <cell r="G15">
            <v>3.3000000000000003</v>
          </cell>
          <cell r="H15" t="str">
            <v>Terraplenagem</v>
          </cell>
        </row>
        <row r="16">
          <cell r="A16" t="str">
            <v>01.100.16</v>
          </cell>
          <cell r="B16" t="str">
            <v>ESCAVAÇÃO, CARGA, TRANSPORTE MAT. 1ª CATEGORIA DMT=1400M A 1600M COM CAMINHÃO BASCULANTE</v>
          </cell>
          <cell r="C16" t="str">
            <v>m³</v>
          </cell>
          <cell r="D16" t="str">
            <v>DNER-ES-280/97</v>
          </cell>
          <cell r="E16">
            <v>2.57</v>
          </cell>
          <cell r="F16">
            <v>0.84</v>
          </cell>
          <cell r="G16">
            <v>3.4099999999999997</v>
          </cell>
          <cell r="H16" t="str">
            <v>Terraplenagem</v>
          </cell>
        </row>
        <row r="17">
          <cell r="A17" t="str">
            <v>01.100.17</v>
          </cell>
          <cell r="B17" t="str">
            <v>ESCAVAÇÃO, CARGA, TRANSPORTE MAT. 1ª CATEGORIA DMT=1600M A 1800M COM CAMINHÃO BASCULANTE</v>
          </cell>
          <cell r="C17" t="str">
            <v>m³</v>
          </cell>
          <cell r="D17" t="str">
            <v>DNER-ES-280/97</v>
          </cell>
          <cell r="E17">
            <v>2.63</v>
          </cell>
          <cell r="F17">
            <v>0.86</v>
          </cell>
          <cell r="G17">
            <v>3.4899999999999998</v>
          </cell>
          <cell r="H17" t="str">
            <v>Terraplenagem</v>
          </cell>
        </row>
        <row r="18">
          <cell r="A18" t="str">
            <v>01.100.18</v>
          </cell>
          <cell r="B18" t="str">
            <v>ESCAVAÇÃO, CARGA, TRANSPORTE MAT. 1ª CATEGORIA DMT=1800M A 2000M COM CAMINHÃO BASCULANTE</v>
          </cell>
          <cell r="C18" t="str">
            <v>m³</v>
          </cell>
          <cell r="D18" t="str">
            <v>DNER-ES-280/97</v>
          </cell>
          <cell r="E18">
            <v>2.77</v>
          </cell>
          <cell r="F18">
            <v>0.91</v>
          </cell>
          <cell r="G18">
            <v>3.68</v>
          </cell>
          <cell r="H18" t="str">
            <v>Terraplenagem</v>
          </cell>
        </row>
        <row r="19">
          <cell r="A19" t="str">
            <v>01.100.19</v>
          </cell>
          <cell r="B19" t="str">
            <v>ESCAVAÇÃO, CARGA, TRANSPORTE MAT. 1ª CATEGORIA DMT=2000M A 3000M COM CAMINHÃO BASCULANTE</v>
          </cell>
          <cell r="C19" t="str">
            <v>m³</v>
          </cell>
          <cell r="D19" t="str">
            <v>DNER-ES-280/97</v>
          </cell>
          <cell r="E19">
            <v>3.1</v>
          </cell>
          <cell r="F19">
            <v>1.01</v>
          </cell>
          <cell r="G19">
            <v>4.1100000000000003</v>
          </cell>
          <cell r="H19" t="str">
            <v>Terraplenagem</v>
          </cell>
        </row>
        <row r="20">
          <cell r="A20" t="str">
            <v>01.100.20</v>
          </cell>
          <cell r="B20" t="str">
            <v>ESCAVAÇÃO, CARGA, TRANSPORTE MAT. 1ª CATEGORIA DMT=3000M A 5000M COM CAMINHÃO BASCULANTE</v>
          </cell>
          <cell r="C20" t="str">
            <v>m³</v>
          </cell>
          <cell r="D20" t="str">
            <v>DNER-ES-280/97</v>
          </cell>
          <cell r="E20">
            <v>4</v>
          </cell>
          <cell r="F20">
            <v>1.31</v>
          </cell>
          <cell r="G20">
            <v>5.3100000000000005</v>
          </cell>
          <cell r="H20" t="str">
            <v>Terraplenagem</v>
          </cell>
        </row>
        <row r="21">
          <cell r="A21" t="str">
            <v>01.100.50</v>
          </cell>
          <cell r="B21" t="str">
            <v>ESCAVAÇÃO, CARGA, TRANSPORTE MAT. 1ª CATEGORIA DMT&gt;5000M COM CAMINHÃO BASCULANTE</v>
          </cell>
          <cell r="C21" t="str">
            <v>m³</v>
          </cell>
          <cell r="D21" t="str">
            <v>DNER-ES-280/97</v>
          </cell>
          <cell r="E21">
            <v>4.3499999999999996</v>
          </cell>
          <cell r="F21">
            <v>1.42</v>
          </cell>
          <cell r="G21">
            <v>5.77</v>
          </cell>
          <cell r="H21" t="str">
            <v>Terraplenagem</v>
          </cell>
        </row>
        <row r="22">
          <cell r="A22" t="str">
            <v>01.101.01</v>
          </cell>
          <cell r="B22" t="str">
            <v>ESCAVAÇÃO, CARGA, TRANSPORTE MAT. 2ª CATEGORIA DMT=50M</v>
          </cell>
          <cell r="C22" t="str">
            <v>m³</v>
          </cell>
          <cell r="D22" t="str">
            <v>DNER-ES-280/97</v>
          </cell>
          <cell r="E22">
            <v>1.1499999999999999</v>
          </cell>
          <cell r="F22">
            <v>0.38</v>
          </cell>
          <cell r="G22">
            <v>1.5299999999999998</v>
          </cell>
          <cell r="H22" t="str">
            <v>Terraplenagem</v>
          </cell>
        </row>
        <row r="23">
          <cell r="A23" t="str">
            <v>01.101.02</v>
          </cell>
          <cell r="B23" t="str">
            <v>ESCAVAÇÃO, CARGA, TRANSPORTE MAT. 2ª CATEGORIA DMT=50 A 200M COM MOTOSCRAPER</v>
          </cell>
          <cell r="C23" t="str">
            <v>m³</v>
          </cell>
          <cell r="D23" t="str">
            <v>DNER-ES-280/97</v>
          </cell>
          <cell r="E23">
            <v>2.73</v>
          </cell>
          <cell r="F23">
            <v>0.89</v>
          </cell>
          <cell r="G23">
            <v>3.62</v>
          </cell>
          <cell r="H23" t="str">
            <v>Terraplenagem</v>
          </cell>
        </row>
        <row r="24">
          <cell r="A24" t="str">
            <v>01.101.03</v>
          </cell>
          <cell r="B24" t="str">
            <v>ESCAVAÇÃO, CARGA, TRANSPORTE MAT. 2ª CATEGORIA DMT=200 A 400M COM MOTOSCRAPER</v>
          </cell>
          <cell r="C24" t="str">
            <v>m³</v>
          </cell>
          <cell r="D24" t="str">
            <v>DNER-ES-280/97</v>
          </cell>
          <cell r="E24">
            <v>2.75</v>
          </cell>
          <cell r="F24">
            <v>0.9</v>
          </cell>
          <cell r="G24">
            <v>3.65</v>
          </cell>
          <cell r="H24" t="str">
            <v>Terraplenagem</v>
          </cell>
        </row>
        <row r="25">
          <cell r="A25" t="str">
            <v>01.101.04</v>
          </cell>
          <cell r="B25" t="str">
            <v>ESCAVAÇÃO, CARGA, TRANSPORTE MAT. 2ª CATEGORIA DMT=400 A 600M COM MOTOSCRAPER</v>
          </cell>
          <cell r="C25" t="str">
            <v>m³</v>
          </cell>
          <cell r="D25" t="str">
            <v>DNER-ES-280/97</v>
          </cell>
          <cell r="E25">
            <v>3.31</v>
          </cell>
          <cell r="F25">
            <v>1.08</v>
          </cell>
          <cell r="G25">
            <v>4.3900000000000006</v>
          </cell>
          <cell r="H25" t="str">
            <v>Terraplenagem</v>
          </cell>
        </row>
        <row r="26">
          <cell r="A26" t="str">
            <v>01.101.05</v>
          </cell>
          <cell r="B26" t="str">
            <v>ESCAVAÇÃO, CARGA, TRANSPORTE MAT. 2ª CATEGORIA DMT=600 A 800M COM MOTOSCRAPER</v>
          </cell>
          <cell r="C26" t="str">
            <v>m³</v>
          </cell>
          <cell r="D26" t="str">
            <v>DNER-ES-280/97</v>
          </cell>
          <cell r="E26">
            <v>3.87</v>
          </cell>
          <cell r="F26">
            <v>1.26</v>
          </cell>
          <cell r="G26">
            <v>5.13</v>
          </cell>
          <cell r="H26" t="str">
            <v>Terraplenagem</v>
          </cell>
        </row>
        <row r="27">
          <cell r="A27" t="str">
            <v>01.101.06</v>
          </cell>
          <cell r="B27" t="str">
            <v>ESCAVAÇÃO, CARGA, TRANSPORTE MAT. 2ª CATEGORIA DMT=800 A 1000M COM MOTOSCRAPER</v>
          </cell>
          <cell r="C27" t="str">
            <v>m³</v>
          </cell>
          <cell r="D27" t="str">
            <v>DNER-ES-280/97</v>
          </cell>
          <cell r="E27">
            <v>4.43</v>
          </cell>
          <cell r="F27">
            <v>1.45</v>
          </cell>
          <cell r="G27">
            <v>5.88</v>
          </cell>
          <cell r="H27" t="str">
            <v>Terraplenagem</v>
          </cell>
        </row>
        <row r="28">
          <cell r="A28" t="str">
            <v>01.101.07</v>
          </cell>
          <cell r="B28" t="str">
            <v>ESCAVAÇÃO, CARGA, TRANSPORTE MAT. 2ª CATEGORIA DMT=1000 A 1200M COM MOTOSCRAPER</v>
          </cell>
          <cell r="C28" t="str">
            <v>m³</v>
          </cell>
          <cell r="D28" t="str">
            <v>DNER-ES-280/97</v>
          </cell>
          <cell r="E28">
            <v>4.43</v>
          </cell>
          <cell r="F28">
            <v>1.45</v>
          </cell>
          <cell r="G28">
            <v>5.88</v>
          </cell>
          <cell r="H28" t="str">
            <v>Terraplenagem</v>
          </cell>
        </row>
        <row r="29">
          <cell r="A29" t="str">
            <v>01.101.08</v>
          </cell>
          <cell r="B29" t="str">
            <v>ESCAVAÇÃO, CARGA, TRANSPORTE MAT. 2ª CATEGORIA DMT=1200 A 1400M COM MOTOSCRAPER</v>
          </cell>
          <cell r="C29" t="str">
            <v>m³</v>
          </cell>
          <cell r="D29" t="str">
            <v>DNER-ES-280/97</v>
          </cell>
          <cell r="E29">
            <v>5</v>
          </cell>
          <cell r="F29">
            <v>1.63</v>
          </cell>
          <cell r="G29">
            <v>6.63</v>
          </cell>
          <cell r="H29" t="str">
            <v>Terraplenagem</v>
          </cell>
        </row>
        <row r="30">
          <cell r="A30" t="str">
            <v>01.101.10</v>
          </cell>
          <cell r="B30" t="str">
            <v>ESCAVAÇÃO, CARGA, TRANSPORTE MAT. 2ª CATEGORIA DMT=1600 A 1800M COM MOTOSCRAPER</v>
          </cell>
          <cell r="C30" t="str">
            <v>m³</v>
          </cell>
          <cell r="D30" t="str">
            <v>DNER-ES-280/97</v>
          </cell>
          <cell r="E30">
            <v>3.04</v>
          </cell>
          <cell r="F30">
            <v>0.99</v>
          </cell>
          <cell r="G30">
            <v>4.03</v>
          </cell>
          <cell r="H30" t="str">
            <v>Terraplenagem</v>
          </cell>
        </row>
        <row r="31">
          <cell r="A31" t="str">
            <v>01.102.01</v>
          </cell>
          <cell r="B31" t="str">
            <v>ESCAVAÇÃO, CARGA, TRANSPORTE MAT. 3ª CATEGORIA DMT=50M</v>
          </cell>
          <cell r="C31" t="str">
            <v>m³</v>
          </cell>
          <cell r="D31" t="str">
            <v>DNER-ES-280/97</v>
          </cell>
          <cell r="E31">
            <v>9.1548099999999994</v>
          </cell>
          <cell r="F31">
            <v>2.99</v>
          </cell>
          <cell r="G31">
            <v>12.14481</v>
          </cell>
          <cell r="H31" t="str">
            <v>Terraplenagem</v>
          </cell>
        </row>
        <row r="32">
          <cell r="A32" t="str">
            <v>01.102.02</v>
          </cell>
          <cell r="B32" t="str">
            <v>ESCAVAÇÃO, CARGA, TRANSPORTE MAT. 3ª CATEGORIA DMT=50 A 200M COM CAMINHÃO BASCULANTE</v>
          </cell>
          <cell r="C32" t="str">
            <v>m³</v>
          </cell>
          <cell r="D32" t="str">
            <v>DNER-ES-280/97</v>
          </cell>
          <cell r="E32">
            <v>10.31481</v>
          </cell>
          <cell r="F32">
            <v>3.37</v>
          </cell>
          <cell r="G32">
            <v>13.684809999999999</v>
          </cell>
          <cell r="H32" t="str">
            <v>Terraplenagem</v>
          </cell>
        </row>
        <row r="33">
          <cell r="A33" t="str">
            <v>01.102.03</v>
          </cell>
          <cell r="B33" t="str">
            <v>ESCAVAÇÃO, CARGA, TRANSPORTE MAT. 3ª CATEGORIA DMT=200 A 400M COM CAMINHÃO BASCULANTE</v>
          </cell>
          <cell r="C33" t="str">
            <v>m³</v>
          </cell>
          <cell r="D33" t="str">
            <v>DNER-ES-280/97</v>
          </cell>
          <cell r="E33">
            <v>10.55481</v>
          </cell>
          <cell r="F33">
            <v>3.45</v>
          </cell>
          <cell r="G33">
            <v>14.004809999999999</v>
          </cell>
          <cell r="H33" t="str">
            <v>Terraplenagem</v>
          </cell>
        </row>
        <row r="34">
          <cell r="A34" t="str">
            <v>01.102.04</v>
          </cell>
          <cell r="B34" t="str">
            <v>ESCAVAÇÃO, CARGA, TRANSPORTE MAT. 3ª CATEGORIA DMT=400 A 600M COM CAMINHÃO BASCULANTE</v>
          </cell>
          <cell r="C34" t="str">
            <v>m³</v>
          </cell>
          <cell r="D34" t="str">
            <v>DNER-ES-280/97</v>
          </cell>
          <cell r="E34">
            <v>10.914809999999999</v>
          </cell>
          <cell r="F34">
            <v>3.57</v>
          </cell>
          <cell r="G34">
            <v>14.48481</v>
          </cell>
          <cell r="H34" t="str">
            <v>Terraplenagem</v>
          </cell>
        </row>
        <row r="35">
          <cell r="A35" t="str">
            <v>01.102.05</v>
          </cell>
          <cell r="B35" t="str">
            <v>ESCAVAÇÃO, CARGA, TRANSPORTE MAT. 3ª CATEGORIA DMT=600 A 800M COM CAMINHÃO BASCULANTE</v>
          </cell>
          <cell r="C35" t="str">
            <v>m³</v>
          </cell>
          <cell r="D35" t="str">
            <v>DNER-ES-280/97</v>
          </cell>
          <cell r="E35">
            <v>11.154809999999999</v>
          </cell>
          <cell r="F35">
            <v>3.65</v>
          </cell>
          <cell r="G35">
            <v>14.80481</v>
          </cell>
          <cell r="H35" t="str">
            <v>Terraplenagem</v>
          </cell>
        </row>
        <row r="36">
          <cell r="A36" t="str">
            <v>01.102.06</v>
          </cell>
          <cell r="B36" t="str">
            <v>ESCAVAÇÃO, CARGA, TRANSPORTE MAT. 3ª CATEGORIA DMT=800 A 1000M COM CAMINHÃO BASCULANTE</v>
          </cell>
          <cell r="C36" t="str">
            <v>m³</v>
          </cell>
          <cell r="D36" t="str">
            <v>DNER-ES-280/97</v>
          </cell>
          <cell r="E36">
            <v>11.38481</v>
          </cell>
          <cell r="F36">
            <v>3.72</v>
          </cell>
          <cell r="G36">
            <v>15.104810000000001</v>
          </cell>
          <cell r="H36" t="str">
            <v>Terraplenagem</v>
          </cell>
        </row>
        <row r="37">
          <cell r="A37" t="str">
            <v>01.102.07</v>
          </cell>
          <cell r="B37" t="str">
            <v>ESCAVAÇÃO, CARGA, TRANSPORTE MAT. 3ª CATEGORIA DMT=1000 A 1200M COM CAMINHÃO BASCULANTE</v>
          </cell>
          <cell r="C37" t="str">
            <v>m³</v>
          </cell>
          <cell r="D37" t="str">
            <v>DNER-ES-280/97</v>
          </cell>
          <cell r="E37">
            <v>11.494810000000001</v>
          </cell>
          <cell r="F37">
            <v>3.76</v>
          </cell>
          <cell r="G37">
            <v>15.254810000000001</v>
          </cell>
          <cell r="H37" t="str">
            <v>Terraplenagem</v>
          </cell>
        </row>
        <row r="38">
          <cell r="A38" t="str">
            <v>01.102.08</v>
          </cell>
          <cell r="B38" t="str">
            <v>ESCAVAÇÃO, CARGA, TRANSPORTE MAT. 3ª CATEGORIA DMT=1200 A 1400M COM CAMINHÃO BASCULANTE</v>
          </cell>
          <cell r="C38" t="str">
            <v>m³</v>
          </cell>
          <cell r="D38" t="str">
            <v>DNER-ES-280/97</v>
          </cell>
          <cell r="E38">
            <v>11.69481</v>
          </cell>
          <cell r="F38">
            <v>3.82</v>
          </cell>
          <cell r="G38">
            <v>15.514810000000001</v>
          </cell>
          <cell r="H38" t="str">
            <v>Terraplenagem</v>
          </cell>
        </row>
        <row r="39">
          <cell r="A39" t="str">
            <v>01.102.10</v>
          </cell>
          <cell r="B39" t="str">
            <v>ESCAVAÇÃO, CARGA, TRANSPORTE MAT. 3ª CATEGORIA DMT=1600 A 1800M COM CAMINHÃO BASCULANTE</v>
          </cell>
          <cell r="C39" t="str">
            <v>m³</v>
          </cell>
          <cell r="D39" t="str">
            <v>DNER-ES-280/97</v>
          </cell>
          <cell r="E39">
            <v>11.994810000000001</v>
          </cell>
          <cell r="F39">
            <v>3.92</v>
          </cell>
          <cell r="G39">
            <v>15.914810000000001</v>
          </cell>
          <cell r="H39" t="str">
            <v>Terraplenagem</v>
          </cell>
        </row>
        <row r="40">
          <cell r="A40" t="str">
            <v>01.102.12</v>
          </cell>
          <cell r="B40" t="str">
            <v>ESCAVAÇÃO, CARGA, TRANSPORTE MAT. 3ª CATEGORIA DMT=2000 A 3000M COM CAMINHÃO BASCULANTE</v>
          </cell>
          <cell r="C40" t="str">
            <v>m³</v>
          </cell>
          <cell r="D40" t="str">
            <v>DNER-ES-280/97</v>
          </cell>
          <cell r="E40">
            <v>12.164809999999999</v>
          </cell>
          <cell r="F40">
            <v>3.98</v>
          </cell>
          <cell r="G40">
            <v>16.14481</v>
          </cell>
          <cell r="H40" t="str">
            <v>Terraplenagem</v>
          </cell>
        </row>
        <row r="41">
          <cell r="A41" t="str">
            <v>01.102.13</v>
          </cell>
          <cell r="B41" t="str">
            <v>ESCAVAÇÃO, CARGA, TRANSPORTE MAT. 3ª CATEGORIA DMT=3000 A 5000M COM CAMINHÃO BASCULANTE</v>
          </cell>
          <cell r="C41" t="str">
            <v>m³</v>
          </cell>
          <cell r="D41" t="str">
            <v>DNER-ES-280/97</v>
          </cell>
          <cell r="E41">
            <v>12.36481</v>
          </cell>
          <cell r="F41">
            <v>4.04</v>
          </cell>
          <cell r="G41">
            <v>16.404810000000001</v>
          </cell>
          <cell r="H41" t="str">
            <v>Terraplenagem</v>
          </cell>
        </row>
        <row r="42">
          <cell r="A42" t="str">
            <v>01.300.01</v>
          </cell>
          <cell r="B42" t="str">
            <v>ESCAVAÇÃO CARGA TRANSPORTE DE SOLOS MOLES DMT 0 A 200M</v>
          </cell>
          <cell r="C42" t="str">
            <v>m³</v>
          </cell>
          <cell r="D42" t="str">
            <v>DNER-ES-280/97</v>
          </cell>
          <cell r="E42">
            <v>5.26</v>
          </cell>
          <cell r="F42">
            <v>1.72</v>
          </cell>
          <cell r="G42">
            <v>6.9799999999999995</v>
          </cell>
          <cell r="H42" t="str">
            <v>Terraplenagem</v>
          </cell>
        </row>
        <row r="43">
          <cell r="A43" t="str">
            <v>01.300.02</v>
          </cell>
          <cell r="B43" t="str">
            <v>ESCAVAÇÃO CARGA TRANSPORTE DE SOLOS MOLES DMT 200 A 400M</v>
          </cell>
          <cell r="C43" t="str">
            <v>m³</v>
          </cell>
          <cell r="D43" t="str">
            <v>DNER-ES-280/97</v>
          </cell>
          <cell r="E43">
            <v>5.65</v>
          </cell>
          <cell r="F43">
            <v>1.85</v>
          </cell>
          <cell r="G43">
            <v>7.5</v>
          </cell>
          <cell r="H43" t="str">
            <v>Terraplenagem</v>
          </cell>
        </row>
        <row r="44">
          <cell r="A44" t="str">
            <v>01.300.03</v>
          </cell>
          <cell r="B44" t="str">
            <v>ESCAVAÇÃO CARGA TRANSPORTE DE SOLOS MOLES DMT 400 A 600M</v>
          </cell>
          <cell r="C44" t="str">
            <v>m³</v>
          </cell>
          <cell r="D44" t="str">
            <v>DNER-ES-280/97</v>
          </cell>
          <cell r="E44">
            <v>5.81</v>
          </cell>
          <cell r="F44">
            <v>1.9</v>
          </cell>
          <cell r="G44">
            <v>7.7099999999999991</v>
          </cell>
          <cell r="H44" t="str">
            <v>Terraplenagem</v>
          </cell>
        </row>
        <row r="45">
          <cell r="A45" t="str">
            <v>01.300.04</v>
          </cell>
          <cell r="B45" t="str">
            <v>ESCAVAÇÃO CARGA TRANSPORTE DE SOLOS MOLES DMT 600 A 800M</v>
          </cell>
          <cell r="C45" t="str">
            <v>m³</v>
          </cell>
          <cell r="D45" t="str">
            <v>DNER-ES-280/97</v>
          </cell>
          <cell r="E45">
            <v>6</v>
          </cell>
          <cell r="F45">
            <v>1.96</v>
          </cell>
          <cell r="G45">
            <v>7.96</v>
          </cell>
          <cell r="H45" t="str">
            <v>Terraplenagem</v>
          </cell>
        </row>
        <row r="46">
          <cell r="A46" t="str">
            <v>01.300.05</v>
          </cell>
          <cell r="B46" t="str">
            <v>ESCAVAÇÃO CARGA TRANSPORTE DE SOLOS MOLES DMT 800 A 1000M</v>
          </cell>
          <cell r="C46" t="str">
            <v>m³</v>
          </cell>
          <cell r="D46" t="str">
            <v>DNER-ES-280/97</v>
          </cell>
          <cell r="E46">
            <v>6.39</v>
          </cell>
          <cell r="F46">
            <v>2.09</v>
          </cell>
          <cell r="G46">
            <v>8.48</v>
          </cell>
          <cell r="H46" t="str">
            <v>Terraplenagem</v>
          </cell>
        </row>
        <row r="47">
          <cell r="A47" t="str">
            <v>01.300.08</v>
          </cell>
          <cell r="B47" t="str">
            <v>ESCAVAÇÃO CARGA TRANSPORTE DE SOLOS MOLES DMT 1400 A 1600M</v>
          </cell>
          <cell r="C47" t="str">
            <v>m³</v>
          </cell>
          <cell r="D47" t="str">
            <v>DNER-ES-280/97</v>
          </cell>
          <cell r="E47">
            <v>6.94</v>
          </cell>
          <cell r="F47">
            <v>2.27</v>
          </cell>
          <cell r="G47">
            <v>9.2100000000000009</v>
          </cell>
          <cell r="H47" t="str">
            <v>Terraplenagem</v>
          </cell>
        </row>
        <row r="48">
          <cell r="A48" t="str">
            <v>01.300.09</v>
          </cell>
          <cell r="B48" t="str">
            <v>ESCAVAÇÃO CARGA TRANSPORTE DE SOLOS MOLES DMT 1600 A 1800M</v>
          </cell>
          <cell r="C48" t="str">
            <v>m³</v>
          </cell>
          <cell r="D48" t="str">
            <v>DNER-ES-280/97</v>
          </cell>
          <cell r="E48">
            <v>7.12</v>
          </cell>
          <cell r="F48">
            <v>2.33</v>
          </cell>
          <cell r="G48">
            <v>9.4499999999999993</v>
          </cell>
          <cell r="H48" t="str">
            <v>Terraplenagem</v>
          </cell>
        </row>
        <row r="49">
          <cell r="A49" t="str">
            <v>01.300.11</v>
          </cell>
          <cell r="B49" t="str">
            <v>ESCAVAÇÃO CARGA TRANSPORTE DE SOLOS MOLES DMT 2000 A 3000M</v>
          </cell>
          <cell r="C49" t="str">
            <v>m³</v>
          </cell>
          <cell r="D49" t="str">
            <v>DNER-ES-280/97</v>
          </cell>
          <cell r="E49">
            <v>7.77</v>
          </cell>
          <cell r="F49">
            <v>2.54</v>
          </cell>
          <cell r="G49">
            <v>10.309999999999999</v>
          </cell>
          <cell r="H49" t="str">
            <v>Terraplenagem</v>
          </cell>
        </row>
        <row r="50">
          <cell r="A50" t="str">
            <v>01.510.00</v>
          </cell>
          <cell r="B50" t="str">
            <v>COMPACTAÇÃO DE ATERROS A 95% DO PROCTOR NORMAL</v>
          </cell>
          <cell r="C50" t="str">
            <v>m³</v>
          </cell>
          <cell r="D50" t="str">
            <v>DNER-ES-282/97</v>
          </cell>
          <cell r="E50">
            <v>0.8</v>
          </cell>
          <cell r="F50">
            <v>0.26</v>
          </cell>
          <cell r="G50">
            <v>1.06</v>
          </cell>
          <cell r="H50" t="str">
            <v>Terraplenagem</v>
          </cell>
        </row>
        <row r="51">
          <cell r="A51" t="str">
            <v>01.511.00</v>
          </cell>
          <cell r="B51" t="str">
            <v>COMPACTAÇÃO DE ATERROS A 100% DO PROCTOR NORMAL</v>
          </cell>
          <cell r="C51" t="str">
            <v>m³</v>
          </cell>
          <cell r="D51" t="str">
            <v>DNER-ES-282/97</v>
          </cell>
          <cell r="E51">
            <v>0.95</v>
          </cell>
          <cell r="F51">
            <v>0.31</v>
          </cell>
          <cell r="G51">
            <v>1.26</v>
          </cell>
          <cell r="H51" t="str">
            <v>Terraplenagem</v>
          </cell>
        </row>
        <row r="52">
          <cell r="A52" t="str">
            <v>10.000.01</v>
          </cell>
          <cell r="B52" t="str">
            <v>CAMADA DRENANTE (AREIA) PARA FUNDAÇÃO EM ATERROS</v>
          </cell>
          <cell r="C52" t="str">
            <v>m³</v>
          </cell>
          <cell r="D52" t="str">
            <v>DNER-ES-282/98</v>
          </cell>
          <cell r="E52">
            <v>41</v>
          </cell>
          <cell r="F52">
            <v>13.4</v>
          </cell>
          <cell r="G52">
            <v>54.4</v>
          </cell>
          <cell r="H52" t="str">
            <v>Terraplenagem</v>
          </cell>
        </row>
        <row r="53">
          <cell r="A53" t="str">
            <v>DRENAGEM</v>
          </cell>
        </row>
        <row r="54">
          <cell r="A54" t="str">
            <v>04.000.00</v>
          </cell>
          <cell r="B54" t="str">
            <v>ESCAVAÇÃO MANUAL DE MATERIAL DE 1ª CATEGORIA</v>
          </cell>
          <cell r="C54" t="str">
            <v>m³</v>
          </cell>
          <cell r="D54" t="str">
            <v>DNER-ES-280/97</v>
          </cell>
          <cell r="E54">
            <v>15.54</v>
          </cell>
          <cell r="F54">
            <v>5.08</v>
          </cell>
          <cell r="G54">
            <v>20.619999999999997</v>
          </cell>
          <cell r="H54" t="str">
            <v>Drenagem</v>
          </cell>
        </row>
        <row r="55">
          <cell r="A55" t="str">
            <v>04.001.00</v>
          </cell>
          <cell r="B55" t="str">
            <v>ESCAVAÇÃO MECÂNICA DE VALA EM MATERIAL DE 1ª CATEGORIA</v>
          </cell>
          <cell r="C55" t="str">
            <v>m³</v>
          </cell>
          <cell r="D55" t="str">
            <v>DNER-ES-334/97</v>
          </cell>
          <cell r="E55">
            <v>1.78</v>
          </cell>
          <cell r="F55">
            <v>0.57999999999999996</v>
          </cell>
          <cell r="G55">
            <v>2.36</v>
          </cell>
          <cell r="H55" t="str">
            <v>Drenagem</v>
          </cell>
        </row>
        <row r="56">
          <cell r="A56" t="str">
            <v>04.001.01</v>
          </cell>
          <cell r="B56" t="str">
            <v>ESCAVAÇÃO MECÂNICA REAT. E COMP. VALA MATERIAL 1ª CATEGORIA</v>
          </cell>
          <cell r="C56" t="str">
            <v>m³</v>
          </cell>
          <cell r="D56" t="str">
            <v>DNER-ES-334/97</v>
          </cell>
          <cell r="E56">
            <v>3.06</v>
          </cell>
          <cell r="F56">
            <v>1</v>
          </cell>
          <cell r="G56">
            <v>4.0600000000000005</v>
          </cell>
          <cell r="H56" t="str">
            <v>Drenagem</v>
          </cell>
        </row>
        <row r="57">
          <cell r="A57" t="str">
            <v>04.011.00</v>
          </cell>
          <cell r="B57" t="str">
            <v>ESCAVAÇÃO MECÂNICA DE VALA EM MATERIAL DE 2ª CATEGORIA</v>
          </cell>
          <cell r="C57" t="str">
            <v>m³</v>
          </cell>
          <cell r="D57" t="str">
            <v>DNER-ES-280/97</v>
          </cell>
          <cell r="E57">
            <v>2.13</v>
          </cell>
          <cell r="F57">
            <v>0.7</v>
          </cell>
          <cell r="G57">
            <v>2.83</v>
          </cell>
          <cell r="H57" t="str">
            <v>Drenagem</v>
          </cell>
        </row>
        <row r="58">
          <cell r="A58" t="str">
            <v>04.011.01</v>
          </cell>
          <cell r="B58" t="str">
            <v>ESCAVAÇÃO MECÂNICA REAT. E COMP. VALA MATERIAL 2ª CATEGORIA</v>
          </cell>
          <cell r="C58" t="str">
            <v>m³</v>
          </cell>
          <cell r="D58" t="str">
            <v>DNER-ES-334/97</v>
          </cell>
          <cell r="E58">
            <v>3.68</v>
          </cell>
          <cell r="F58">
            <v>1.2</v>
          </cell>
          <cell r="G58">
            <v>4.88</v>
          </cell>
          <cell r="H58" t="str">
            <v>Drenagem</v>
          </cell>
        </row>
        <row r="59">
          <cell r="A59" t="str">
            <v>04.400.01</v>
          </cell>
          <cell r="B59" t="str">
            <v>VALETA DE PROTEÇÃO DE CORTES C/ REVEST. VEGETAL - VPC 01</v>
          </cell>
          <cell r="C59" t="str">
            <v>m</v>
          </cell>
          <cell r="D59" t="str">
            <v>DNER-ES-288/97</v>
          </cell>
          <cell r="E59">
            <v>27.73</v>
          </cell>
          <cell r="F59">
            <v>9.06</v>
          </cell>
          <cell r="G59">
            <v>36.79</v>
          </cell>
          <cell r="H59" t="str">
            <v>Drenagem</v>
          </cell>
        </row>
        <row r="60">
          <cell r="A60" t="str">
            <v>04.400.04</v>
          </cell>
          <cell r="B60" t="str">
            <v>VALETA DE PROTEÇÃO DE CORTES C/ REVEST. CONCRETO - VPC 04</v>
          </cell>
          <cell r="C60" t="str">
            <v>m</v>
          </cell>
          <cell r="D60" t="str">
            <v>DNER-ES-288/97</v>
          </cell>
          <cell r="E60">
            <v>34.000000000000007</v>
          </cell>
          <cell r="F60">
            <v>11.11</v>
          </cell>
          <cell r="G60">
            <v>45.110000000000007</v>
          </cell>
          <cell r="H60" t="str">
            <v>Drenagem</v>
          </cell>
        </row>
        <row r="61">
          <cell r="A61" t="str">
            <v>04.401.01</v>
          </cell>
          <cell r="B61" t="str">
            <v>VALETA DE PROTEÇÃO DE ATERROS C/ REVEST. VEGETAL - VPA 01</v>
          </cell>
          <cell r="C61" t="str">
            <v>m</v>
          </cell>
          <cell r="D61" t="str">
            <v>DNER-ES-288/97</v>
          </cell>
          <cell r="E61">
            <v>28.54</v>
          </cell>
          <cell r="F61">
            <v>9.33</v>
          </cell>
          <cell r="G61">
            <v>37.869999999999997</v>
          </cell>
          <cell r="H61" t="str">
            <v>Drenagem</v>
          </cell>
        </row>
        <row r="62">
          <cell r="A62" t="str">
            <v>04.401.04</v>
          </cell>
          <cell r="B62" t="str">
            <v>VALETA DE PROTEÇÃO DE ATERROS C/ REVEST. CONCRETO - VPA 04</v>
          </cell>
          <cell r="C62" t="str">
            <v>m</v>
          </cell>
          <cell r="D62" t="str">
            <v>DNER-ES-288/97</v>
          </cell>
          <cell r="E62">
            <v>33.07</v>
          </cell>
          <cell r="F62">
            <v>10.81</v>
          </cell>
          <cell r="G62">
            <v>43.88</v>
          </cell>
          <cell r="H62" t="str">
            <v>Drenagem</v>
          </cell>
        </row>
        <row r="63">
          <cell r="A63" t="str">
            <v>04.500.02</v>
          </cell>
          <cell r="B63" t="str">
            <v>DRENO LONGITUDINAL PROF. P/CORTE EM SOLO - DPS 02</v>
          </cell>
          <cell r="C63" t="str">
            <v>m</v>
          </cell>
          <cell r="D63" t="str">
            <v>DNER-ES 292/97</v>
          </cell>
          <cell r="E63">
            <v>37.950000000000003</v>
          </cell>
          <cell r="F63">
            <v>12.4</v>
          </cell>
          <cell r="G63">
            <v>50.35</v>
          </cell>
          <cell r="H63" t="str">
            <v>Drenagem</v>
          </cell>
        </row>
        <row r="64">
          <cell r="A64" t="str">
            <v>04.500.07</v>
          </cell>
          <cell r="B64" t="str">
            <v>DRENO LONGITUDINAL PROF. P/CORTE EM SOLO - DPS 07</v>
          </cell>
          <cell r="C64" t="str">
            <v>m</v>
          </cell>
          <cell r="D64" t="str">
            <v>DNER-ES 292/97</v>
          </cell>
          <cell r="E64">
            <v>55.84</v>
          </cell>
          <cell r="F64">
            <v>18.25</v>
          </cell>
          <cell r="G64">
            <v>74.09</v>
          </cell>
          <cell r="H64" t="str">
            <v>Drenagem</v>
          </cell>
        </row>
        <row r="65">
          <cell r="A65" t="str">
            <v>04.502.02</v>
          </cell>
          <cell r="B65" t="str">
            <v>BOCA DE SAÍDA P/DRENO LONGITUDINAL PROF. BSD 02</v>
          </cell>
          <cell r="C65" t="str">
            <v>m</v>
          </cell>
          <cell r="D65" t="str">
            <v>DNER-ES 292/97</v>
          </cell>
          <cell r="E65">
            <v>63.86</v>
          </cell>
          <cell r="F65">
            <v>20.87</v>
          </cell>
          <cell r="G65">
            <v>84.73</v>
          </cell>
          <cell r="H65" t="str">
            <v>Drenagem</v>
          </cell>
        </row>
        <row r="66">
          <cell r="A66" t="str">
            <v>04.900.01</v>
          </cell>
          <cell r="B66" t="str">
            <v>SARJETA TRIANGULAR DE CONCRETO  – STC 01</v>
          </cell>
          <cell r="C66" t="str">
            <v>m</v>
          </cell>
          <cell r="D66" t="str">
            <v>DNER-ES 288/97</v>
          </cell>
          <cell r="E66">
            <v>28.789999999999996</v>
          </cell>
          <cell r="F66">
            <v>9.41</v>
          </cell>
          <cell r="G66">
            <v>38.199999999999996</v>
          </cell>
          <cell r="H66" t="str">
            <v>Drenagem</v>
          </cell>
        </row>
        <row r="67">
          <cell r="A67" t="str">
            <v>04.900.02</v>
          </cell>
          <cell r="B67" t="str">
            <v>SARJETA TRIANGULAR DE CONCRETO  – STC 02</v>
          </cell>
          <cell r="C67" t="str">
            <v>m</v>
          </cell>
          <cell r="D67" t="str">
            <v>DNER-ES 288/97</v>
          </cell>
          <cell r="E67">
            <v>19.32</v>
          </cell>
          <cell r="F67">
            <v>6.31</v>
          </cell>
          <cell r="G67">
            <v>25.63</v>
          </cell>
          <cell r="H67" t="str">
            <v>Drenagem</v>
          </cell>
        </row>
        <row r="68">
          <cell r="A68" t="str">
            <v>04.900.04</v>
          </cell>
          <cell r="B68" t="str">
            <v>SARJETA TRIANGULAR DE CONCRETO  – STC 04</v>
          </cell>
          <cell r="C68" t="str">
            <v>m</v>
          </cell>
          <cell r="D68" t="str">
            <v>DNER-ES 288/97</v>
          </cell>
          <cell r="E68">
            <v>13.63</v>
          </cell>
          <cell r="F68">
            <v>4.45</v>
          </cell>
          <cell r="G68">
            <v>18.080000000000002</v>
          </cell>
          <cell r="H68" t="str">
            <v>Drenagem</v>
          </cell>
        </row>
        <row r="69">
          <cell r="A69" t="str">
            <v>04.901.22</v>
          </cell>
          <cell r="B69" t="str">
            <v>SARJETA DE CANTEIRO CENTRAL DE CONCRETO - SCC 04</v>
          </cell>
          <cell r="C69" t="str">
            <v>m</v>
          </cell>
          <cell r="D69" t="str">
            <v>DNER-ES 288/97</v>
          </cell>
          <cell r="E69">
            <v>34.19</v>
          </cell>
          <cell r="F69">
            <v>11.17</v>
          </cell>
          <cell r="G69">
            <v>45.36</v>
          </cell>
          <cell r="H69" t="str">
            <v>Drenagem</v>
          </cell>
        </row>
        <row r="70">
          <cell r="A70" t="str">
            <v>04.910.01</v>
          </cell>
          <cell r="B70" t="str">
            <v>MEIO-FIO DE CONCRETO - MFC 01</v>
          </cell>
          <cell r="C70" t="str">
            <v>m</v>
          </cell>
          <cell r="D70" t="str">
            <v>DNER-ES 290/97</v>
          </cell>
          <cell r="E70">
            <v>27.869999999999997</v>
          </cell>
          <cell r="F70">
            <v>9.11</v>
          </cell>
          <cell r="G70">
            <v>36.979999999999997</v>
          </cell>
          <cell r="H70" t="str">
            <v>Drenagem</v>
          </cell>
        </row>
        <row r="71">
          <cell r="A71" t="str">
            <v>04.910.03</v>
          </cell>
          <cell r="B71" t="str">
            <v>MEIO-FIO DE CONCRETO - MFC 03</v>
          </cell>
          <cell r="C71" t="str">
            <v>m</v>
          </cell>
          <cell r="D71" t="str">
            <v>DNER-ES 290/97</v>
          </cell>
          <cell r="E71">
            <v>12.79</v>
          </cell>
          <cell r="F71">
            <v>4.18</v>
          </cell>
          <cell r="G71">
            <v>16.97</v>
          </cell>
          <cell r="H71" t="str">
            <v>Drenagem</v>
          </cell>
        </row>
        <row r="72">
          <cell r="A72" t="str">
            <v>04.910.05</v>
          </cell>
          <cell r="B72" t="str">
            <v>MEIO-FIO DE CONCRETO - MFC 05</v>
          </cell>
          <cell r="C72" t="str">
            <v>m</v>
          </cell>
          <cell r="D72" t="str">
            <v>DNER-ES 290/97</v>
          </cell>
          <cell r="E72">
            <v>12.839999999999998</v>
          </cell>
          <cell r="F72">
            <v>4.2</v>
          </cell>
          <cell r="G72">
            <v>17.04</v>
          </cell>
          <cell r="H72" t="str">
            <v>Drenagem</v>
          </cell>
        </row>
        <row r="73">
          <cell r="A73" t="str">
            <v>04.930.01</v>
          </cell>
          <cell r="B73" t="str">
            <v>CAIXA COLETORA DE SARJETA - CCS 01</v>
          </cell>
          <cell r="C73" t="str">
            <v>unid.</v>
          </cell>
          <cell r="D73" t="str">
            <v>DNER-ES-287/97</v>
          </cell>
          <cell r="E73">
            <v>694.62</v>
          </cell>
          <cell r="F73">
            <v>227</v>
          </cell>
          <cell r="G73">
            <v>921.62</v>
          </cell>
          <cell r="H73" t="str">
            <v>Drenagem</v>
          </cell>
        </row>
        <row r="74">
          <cell r="A74" t="str">
            <v>04.930.04</v>
          </cell>
          <cell r="B74" t="str">
            <v>CAIXA COLETORA DE SARJETA - CCS 04</v>
          </cell>
          <cell r="C74" t="str">
            <v>unid.</v>
          </cell>
          <cell r="D74" t="str">
            <v>DNER-ES-287/97</v>
          </cell>
          <cell r="E74">
            <v>636.63</v>
          </cell>
          <cell r="F74">
            <v>208.05</v>
          </cell>
          <cell r="G74">
            <v>844.68000000000006</v>
          </cell>
          <cell r="H74" t="str">
            <v>Drenagem</v>
          </cell>
        </row>
        <row r="75">
          <cell r="A75" t="str">
            <v>04.931.04</v>
          </cell>
          <cell r="B75" t="str">
            <v>CAIXA COLETORA DE TALVEGUE - CCT 04</v>
          </cell>
          <cell r="C75" t="str">
            <v>unid.</v>
          </cell>
          <cell r="D75" t="str">
            <v>DNER-ES-287/97</v>
          </cell>
          <cell r="E75">
            <v>648.08000000000004</v>
          </cell>
          <cell r="F75">
            <v>211.79</v>
          </cell>
          <cell r="G75">
            <v>859.87</v>
          </cell>
          <cell r="H75" t="str">
            <v>Drenagem</v>
          </cell>
        </row>
        <row r="76">
          <cell r="A76" t="str">
            <v>04.940.02</v>
          </cell>
          <cell r="B76" t="str">
            <v>DESCIDA D'ÁGUA TIPO RÁPIDA CANAL RETANGULAR - DAR 02</v>
          </cell>
          <cell r="C76" t="str">
            <v>m</v>
          </cell>
          <cell r="D76" t="str">
            <v>DNER-ES-291/97</v>
          </cell>
          <cell r="E76">
            <v>38.049999999999997</v>
          </cell>
          <cell r="F76">
            <v>12.43</v>
          </cell>
          <cell r="G76">
            <v>50.48</v>
          </cell>
          <cell r="H76" t="str">
            <v>Drenagem</v>
          </cell>
        </row>
        <row r="77">
          <cell r="A77" t="str">
            <v>04.940.03</v>
          </cell>
          <cell r="B77" t="str">
            <v>DESCIDA D'ÁGUA TIPO RÁPIDA CANAL RETANGULAR - DAR 03</v>
          </cell>
          <cell r="C77" t="str">
            <v>m</v>
          </cell>
          <cell r="D77" t="str">
            <v>DNER-ES-291/97</v>
          </cell>
          <cell r="E77">
            <v>52.16</v>
          </cell>
          <cell r="F77">
            <v>17.05</v>
          </cell>
          <cell r="G77">
            <v>69.209999999999994</v>
          </cell>
          <cell r="H77" t="str">
            <v>Drenagem</v>
          </cell>
        </row>
        <row r="78">
          <cell r="A78" t="str">
            <v>04.941.01</v>
          </cell>
          <cell r="B78" t="str">
            <v>DESCIDA D'ÁGUA ATERROS EM DEGRAUS - DAD 01</v>
          </cell>
          <cell r="C78" t="str">
            <v>m</v>
          </cell>
          <cell r="D78" t="str">
            <v>DNER-ES-291/97</v>
          </cell>
          <cell r="E78">
            <v>50.730000000000004</v>
          </cell>
          <cell r="F78">
            <v>16.579999999999998</v>
          </cell>
          <cell r="G78">
            <v>67.31</v>
          </cell>
          <cell r="H78" t="str">
            <v>Drenagem</v>
          </cell>
        </row>
        <row r="79">
          <cell r="A79" t="str">
            <v>04.941.06</v>
          </cell>
          <cell r="B79" t="str">
            <v>DESCIDA D'ÁGUA ATERROS EM DEGRAUS ARMADOS - DAD 06</v>
          </cell>
          <cell r="C79" t="str">
            <v>m</v>
          </cell>
          <cell r="D79" t="str">
            <v>DNER-ES-291/97</v>
          </cell>
          <cell r="E79">
            <v>213.45000000000002</v>
          </cell>
          <cell r="F79">
            <v>69.760000000000005</v>
          </cell>
          <cell r="G79">
            <v>283.21000000000004</v>
          </cell>
          <cell r="H79" t="str">
            <v>Drenagem</v>
          </cell>
        </row>
        <row r="80">
          <cell r="A80" t="str">
            <v>04.941.08</v>
          </cell>
          <cell r="B80" t="str">
            <v>DESCIDA D'ÁGUA ATERROS EM DEGRAUS ARMADOS - DAD 08</v>
          </cell>
          <cell r="C80" t="str">
            <v>m</v>
          </cell>
          <cell r="D80" t="str">
            <v>DNER-ES-291/97</v>
          </cell>
          <cell r="E80">
            <v>248.56</v>
          </cell>
          <cell r="F80">
            <v>81.23</v>
          </cell>
          <cell r="G80">
            <v>329.79</v>
          </cell>
          <cell r="H80" t="str">
            <v>Drenagem</v>
          </cell>
        </row>
        <row r="81">
          <cell r="A81" t="str">
            <v>04.941.31</v>
          </cell>
          <cell r="B81" t="str">
            <v>DESCIDA D'ÁGUA CORTES EM DEGRAUS - DCD 01</v>
          </cell>
          <cell r="C81" t="str">
            <v>m</v>
          </cell>
          <cell r="D81" t="str">
            <v>DNER-ES-291/97</v>
          </cell>
          <cell r="E81">
            <v>51.340000000000011</v>
          </cell>
          <cell r="F81">
            <v>16.78</v>
          </cell>
          <cell r="G81">
            <v>68.12</v>
          </cell>
          <cell r="H81" t="str">
            <v>Drenagem</v>
          </cell>
        </row>
        <row r="82">
          <cell r="A82" t="str">
            <v>04.941.32</v>
          </cell>
          <cell r="B82" t="str">
            <v>DESCIDA D'ÁGUA CORTES EM DEGRAUS ARM. - DCD 02</v>
          </cell>
          <cell r="C82" t="str">
            <v>m</v>
          </cell>
          <cell r="D82" t="str">
            <v>DNER-ES-291/97</v>
          </cell>
          <cell r="E82">
            <v>69.02000000000001</v>
          </cell>
          <cell r="F82">
            <v>22.56</v>
          </cell>
          <cell r="G82">
            <v>91.580000000000013</v>
          </cell>
          <cell r="H82" t="str">
            <v>Drenagem</v>
          </cell>
        </row>
        <row r="83">
          <cell r="A83" t="str">
            <v>04.942.01</v>
          </cell>
          <cell r="B83" t="str">
            <v>ENTRADA D'ÁGUA - EDA 01</v>
          </cell>
          <cell r="C83" t="str">
            <v>unid.</v>
          </cell>
          <cell r="D83" t="str">
            <v>DNER-ES-291/97</v>
          </cell>
          <cell r="E83">
            <v>22.689999999999998</v>
          </cell>
          <cell r="F83">
            <v>7.42</v>
          </cell>
          <cell r="G83">
            <v>30.11</v>
          </cell>
          <cell r="H83" t="str">
            <v>Drenagem</v>
          </cell>
        </row>
        <row r="84">
          <cell r="A84" t="str">
            <v>04.942.02</v>
          </cell>
          <cell r="B84" t="str">
            <v>ENTRADA D'ÁGUA - EDA 02</v>
          </cell>
          <cell r="C84" t="str">
            <v>unid.</v>
          </cell>
          <cell r="D84" t="str">
            <v>DNER-ES-291/97</v>
          </cell>
          <cell r="E84">
            <v>27.919999999999998</v>
          </cell>
          <cell r="F84">
            <v>9.1199999999999992</v>
          </cell>
          <cell r="G84">
            <v>37.04</v>
          </cell>
          <cell r="H84" t="str">
            <v>Drenagem</v>
          </cell>
        </row>
        <row r="85">
          <cell r="A85" t="str">
            <v>04.950.01</v>
          </cell>
          <cell r="B85" t="str">
            <v>DISSIPADOR DE ENERGIA - DES 01</v>
          </cell>
          <cell r="C85" t="str">
            <v>unid.</v>
          </cell>
          <cell r="D85" t="str">
            <v>DNER-ES-283/97</v>
          </cell>
          <cell r="E85">
            <v>109.97999999999999</v>
          </cell>
          <cell r="F85">
            <v>35.94</v>
          </cell>
          <cell r="G85">
            <v>145.91999999999999</v>
          </cell>
          <cell r="H85" t="str">
            <v>Drenagem</v>
          </cell>
        </row>
        <row r="86">
          <cell r="A86" t="str">
            <v>04.950.21</v>
          </cell>
          <cell r="B86" t="str">
            <v>DISSIPADOR DE ENERGIA - DEB 01</v>
          </cell>
          <cell r="C86" t="str">
            <v>unid.</v>
          </cell>
          <cell r="D86" t="str">
            <v>DNER-ES-283/97</v>
          </cell>
          <cell r="E86">
            <v>121.85</v>
          </cell>
          <cell r="F86">
            <v>39.82</v>
          </cell>
          <cell r="G86">
            <v>161.66999999999999</v>
          </cell>
          <cell r="H86" t="str">
            <v>Drenagem</v>
          </cell>
        </row>
        <row r="87">
          <cell r="A87" t="str">
            <v>04.950.24</v>
          </cell>
          <cell r="B87" t="str">
            <v>DISSIPADOR DE ENERGIA - DEB 04</v>
          </cell>
          <cell r="C87" t="str">
            <v>unid.</v>
          </cell>
          <cell r="D87" t="str">
            <v>DNER-ES-283/97</v>
          </cell>
          <cell r="E87">
            <v>971.39</v>
          </cell>
          <cell r="F87">
            <v>317.45</v>
          </cell>
          <cell r="G87">
            <v>1288.8399999999999</v>
          </cell>
          <cell r="H87" t="str">
            <v>Drenagem</v>
          </cell>
        </row>
        <row r="88">
          <cell r="A88" t="str">
            <v>04.950.51</v>
          </cell>
          <cell r="B88" t="str">
            <v>DISSIPADOR DE ENERGIA - DED 01</v>
          </cell>
          <cell r="C88" t="str">
            <v>unid.</v>
          </cell>
          <cell r="D88" t="str">
            <v>DNER-ES-283/97</v>
          </cell>
          <cell r="E88">
            <v>127.19</v>
          </cell>
          <cell r="F88">
            <v>41.57</v>
          </cell>
          <cell r="G88">
            <v>168.76</v>
          </cell>
          <cell r="H88" t="str">
            <v>Drenagem</v>
          </cell>
        </row>
        <row r="89">
          <cell r="A89" t="str">
            <v>04.962.02</v>
          </cell>
          <cell r="B89" t="str">
            <v>CAIXA DE LIGAÇÃO E PASSAGEM - CLP 02</v>
          </cell>
          <cell r="C89" t="str">
            <v>unid.</v>
          </cell>
          <cell r="D89" t="str">
            <v>DNER-ES-287/97</v>
          </cell>
          <cell r="E89">
            <v>445.51</v>
          </cell>
          <cell r="F89">
            <v>145.59</v>
          </cell>
          <cell r="G89">
            <v>591.1</v>
          </cell>
          <cell r="H89" t="str">
            <v>Drenagem</v>
          </cell>
        </row>
        <row r="90">
          <cell r="A90" t="str">
            <v>04.990.01</v>
          </cell>
          <cell r="B90" t="str">
            <v>TRANSPOSIÇÃO DE SEGMENTO DE SARJETA - TSS 01</v>
          </cell>
          <cell r="C90" t="str">
            <v>m</v>
          </cell>
          <cell r="D90" t="str">
            <v>DNER-ES-287/97</v>
          </cell>
          <cell r="E90">
            <v>79.88</v>
          </cell>
          <cell r="F90">
            <v>26.1</v>
          </cell>
          <cell r="G90">
            <v>105.97999999999999</v>
          </cell>
          <cell r="H90" t="str">
            <v>Drenagem</v>
          </cell>
        </row>
        <row r="91">
          <cell r="A91" t="str">
            <v>04.990.03</v>
          </cell>
          <cell r="B91" t="str">
            <v>TRANSPOSIÇÃO DE SEGMENTO DE SARJETA - TSS 03</v>
          </cell>
          <cell r="C91" t="str">
            <v>m</v>
          </cell>
          <cell r="D91" t="str">
            <v>DNER-ES-287/97</v>
          </cell>
          <cell r="E91">
            <v>127.31</v>
          </cell>
          <cell r="F91">
            <v>41.6</v>
          </cell>
          <cell r="G91">
            <v>168.91</v>
          </cell>
          <cell r="H91" t="str">
            <v>Drenagem</v>
          </cell>
        </row>
        <row r="92">
          <cell r="A92" t="str">
            <v>OBRAS DE ARTE CORRENTES</v>
          </cell>
        </row>
        <row r="93">
          <cell r="A93" t="str">
            <v>04.100.02</v>
          </cell>
          <cell r="B93" t="str">
            <v>CORPO BSTC D=0,80M</v>
          </cell>
          <cell r="C93" t="str">
            <v>m</v>
          </cell>
          <cell r="D93" t="str">
            <v>DNER-ES-284/97</v>
          </cell>
          <cell r="E93">
            <v>231.74</v>
          </cell>
          <cell r="F93">
            <v>75.73</v>
          </cell>
          <cell r="G93">
            <v>307.47000000000003</v>
          </cell>
          <cell r="H93" t="str">
            <v>Arte Correntes</v>
          </cell>
        </row>
        <row r="94">
          <cell r="A94" t="str">
            <v>04.100.03</v>
          </cell>
          <cell r="B94" t="str">
            <v>CORPO BSTC D=1,00M</v>
          </cell>
          <cell r="C94" t="str">
            <v>m</v>
          </cell>
          <cell r="D94" t="str">
            <v>DNER-ES-284/97</v>
          </cell>
          <cell r="E94">
            <v>330.61</v>
          </cell>
          <cell r="F94">
            <v>108.04</v>
          </cell>
          <cell r="G94">
            <v>438.65000000000003</v>
          </cell>
          <cell r="H94" t="str">
            <v>Arte Correntes</v>
          </cell>
        </row>
        <row r="95">
          <cell r="A95" t="str">
            <v>04.100.04</v>
          </cell>
          <cell r="B95" t="str">
            <v>CORPO BSTC D=1,20M</v>
          </cell>
          <cell r="C95" t="str">
            <v>m</v>
          </cell>
          <cell r="D95" t="str">
            <v>DNER-ES-284/97</v>
          </cell>
          <cell r="E95">
            <v>406.59000000000003</v>
          </cell>
          <cell r="F95">
            <v>132.87</v>
          </cell>
          <cell r="G95">
            <v>539.46</v>
          </cell>
          <cell r="H95" t="str">
            <v>Arte Correntes</v>
          </cell>
        </row>
        <row r="96">
          <cell r="A96" t="str">
            <v>04.101.02</v>
          </cell>
          <cell r="B96" t="str">
            <v>BOCA BSTC D=0,80M NORMAL</v>
          </cell>
          <cell r="C96" t="str">
            <v>unid.</v>
          </cell>
          <cell r="D96" t="str">
            <v>DNER-ES-284/97</v>
          </cell>
          <cell r="E96">
            <v>615.80000000000007</v>
          </cell>
          <cell r="F96">
            <v>201.24</v>
          </cell>
          <cell r="G96">
            <v>817.04000000000008</v>
          </cell>
          <cell r="H96" t="str">
            <v>Arte Correntes</v>
          </cell>
        </row>
        <row r="97">
          <cell r="A97" t="str">
            <v>04.101.03</v>
          </cell>
          <cell r="B97" t="str">
            <v>BOCA BSTC D=1,00M NORMAL</v>
          </cell>
          <cell r="C97" t="str">
            <v>unid.</v>
          </cell>
          <cell r="D97" t="str">
            <v>DNER-ES-284/97</v>
          </cell>
          <cell r="E97">
            <v>960.25999999999988</v>
          </cell>
          <cell r="F97">
            <v>313.81</v>
          </cell>
          <cell r="G97">
            <v>1274.07</v>
          </cell>
          <cell r="H97" t="str">
            <v>Arte Correntes</v>
          </cell>
        </row>
        <row r="98">
          <cell r="A98" t="str">
            <v>04.101.04</v>
          </cell>
          <cell r="B98" t="str">
            <v>BOCA BSTC D=1,20M NORMAL</v>
          </cell>
          <cell r="C98" t="str">
            <v>unid.</v>
          </cell>
          <cell r="D98" t="str">
            <v>DNER-ES-284/97</v>
          </cell>
          <cell r="E98">
            <v>1399.3500000000001</v>
          </cell>
          <cell r="F98">
            <v>457.31</v>
          </cell>
          <cell r="G98">
            <v>1856.66</v>
          </cell>
          <cell r="H98" t="str">
            <v>Arte Correntes</v>
          </cell>
        </row>
        <row r="99">
          <cell r="A99" t="str">
            <v>04.110.01</v>
          </cell>
          <cell r="B99" t="str">
            <v>CORPO BDTC D=1,00M</v>
          </cell>
          <cell r="C99" t="str">
            <v>m</v>
          </cell>
          <cell r="D99" t="str">
            <v>DNER-ES-284/97</v>
          </cell>
          <cell r="E99">
            <v>682.32000000000016</v>
          </cell>
          <cell r="F99">
            <v>222.98</v>
          </cell>
          <cell r="G99">
            <v>905.30000000000018</v>
          </cell>
          <cell r="H99" t="str">
            <v>Arte Correntes</v>
          </cell>
        </row>
        <row r="100">
          <cell r="A100" t="str">
            <v>04.110.02</v>
          </cell>
          <cell r="B100" t="str">
            <v>CORPO BDTC D=1,20M</v>
          </cell>
          <cell r="C100" t="str">
            <v>m</v>
          </cell>
          <cell r="D100" t="str">
            <v>DNER-ES-284/97</v>
          </cell>
          <cell r="E100">
            <v>859.51</v>
          </cell>
          <cell r="F100">
            <v>280.89</v>
          </cell>
          <cell r="G100">
            <v>1140.4000000000001</v>
          </cell>
          <cell r="H100" t="str">
            <v>Arte Correntes</v>
          </cell>
        </row>
        <row r="101">
          <cell r="A101" t="str">
            <v>04.111.01</v>
          </cell>
          <cell r="B101" t="str">
            <v>BOCA BDTC D=1,00M NORMAL</v>
          </cell>
          <cell r="C101" t="str">
            <v>unid.</v>
          </cell>
          <cell r="D101" t="str">
            <v>DNER-ES-284/97</v>
          </cell>
          <cell r="E101">
            <v>1347.9199999999998</v>
          </cell>
          <cell r="F101">
            <v>440.5</v>
          </cell>
          <cell r="G101">
            <v>1788.4199999999998</v>
          </cell>
          <cell r="H101" t="str">
            <v>Arte Correntes</v>
          </cell>
        </row>
        <row r="102">
          <cell r="A102" t="str">
            <v>04.111.02</v>
          </cell>
          <cell r="B102" t="str">
            <v>BOCA BDTC D=1,20M NORMAL</v>
          </cell>
          <cell r="C102" t="str">
            <v>unid.</v>
          </cell>
          <cell r="D102" t="str">
            <v>DNER-ES-284/97</v>
          </cell>
          <cell r="E102">
            <v>1970.3899999999999</v>
          </cell>
          <cell r="F102">
            <v>643.91999999999996</v>
          </cell>
          <cell r="G102">
            <v>2614.31</v>
          </cell>
          <cell r="H102" t="str">
            <v>Arte Correntes</v>
          </cell>
        </row>
        <row r="103">
          <cell r="A103" t="str">
            <v>04.120.01</v>
          </cell>
          <cell r="B103" t="str">
            <v>CORPO BTTC D=1,00M</v>
          </cell>
          <cell r="C103" t="str">
            <v>m</v>
          </cell>
          <cell r="D103" t="str">
            <v>DNER-ES-284/97</v>
          </cell>
          <cell r="E103">
            <v>949.65</v>
          </cell>
          <cell r="F103">
            <v>310.35000000000002</v>
          </cell>
          <cell r="G103">
            <v>1260</v>
          </cell>
          <cell r="H103" t="str">
            <v>Arte Correntes</v>
          </cell>
        </row>
        <row r="104">
          <cell r="A104" t="str">
            <v>04.121.01</v>
          </cell>
          <cell r="B104" t="str">
            <v>BOCA BTTC D=1,00M NORMAL</v>
          </cell>
          <cell r="C104" t="str">
            <v>unid.</v>
          </cell>
          <cell r="D104" t="str">
            <v>DNER-ES-284/97</v>
          </cell>
          <cell r="E104">
            <v>1740.02</v>
          </cell>
          <cell r="F104">
            <v>568.64</v>
          </cell>
          <cell r="G104">
            <v>2308.66</v>
          </cell>
          <cell r="H104" t="str">
            <v>Arte Correntes</v>
          </cell>
        </row>
        <row r="105">
          <cell r="A105" t="str">
            <v>04.200.03</v>
          </cell>
          <cell r="B105" t="str">
            <v>CORPO DE BSCC 2,50X2,50 ALT. 0,00A1,00M</v>
          </cell>
          <cell r="C105" t="str">
            <v>m</v>
          </cell>
          <cell r="D105" t="str">
            <v>DNER-ES-286/97</v>
          </cell>
          <cell r="E105">
            <v>1309.19</v>
          </cell>
          <cell r="F105">
            <v>427.84</v>
          </cell>
          <cell r="G105">
            <v>1737.03</v>
          </cell>
          <cell r="H105" t="str">
            <v>Arte Correntes</v>
          </cell>
        </row>
        <row r="106">
          <cell r="A106" t="str">
            <v>04.200.04</v>
          </cell>
          <cell r="B106" t="str">
            <v>CORPO DE BSCC 3,00X3,00 ALT. 0,00A1,00M</v>
          </cell>
          <cell r="C106" t="str">
            <v>m</v>
          </cell>
          <cell r="D106" t="str">
            <v>DNER-ES-286/97</v>
          </cell>
          <cell r="E106">
            <v>1741.9699999999998</v>
          </cell>
          <cell r="F106">
            <v>569.28</v>
          </cell>
          <cell r="G106">
            <v>2311.25</v>
          </cell>
          <cell r="H106" t="str">
            <v>Arte Correntes</v>
          </cell>
        </row>
        <row r="107">
          <cell r="A107" t="str">
            <v>04.200.06</v>
          </cell>
          <cell r="B107" t="str">
            <v>CORPO DE BSCC 2,00X2,00 ALT. 1,00A2,50M</v>
          </cell>
          <cell r="C107" t="str">
            <v>m</v>
          </cell>
          <cell r="D107" t="str">
            <v>DNER-ES-286/97</v>
          </cell>
          <cell r="E107">
            <v>823.61</v>
          </cell>
          <cell r="F107">
            <v>269.16000000000003</v>
          </cell>
          <cell r="G107">
            <v>1092.77</v>
          </cell>
          <cell r="H107" t="str">
            <v>Arte Correntes</v>
          </cell>
        </row>
        <row r="108">
          <cell r="A108" t="str">
            <v>04.200.09</v>
          </cell>
          <cell r="B108" t="str">
            <v>CORPO DE BSCC 1,50X1,50 ALT. 2,50A5,00M</v>
          </cell>
          <cell r="C108" t="str">
            <v>m</v>
          </cell>
          <cell r="D108" t="str">
            <v>DNER-ES-286/97</v>
          </cell>
          <cell r="E108">
            <v>630.48</v>
          </cell>
          <cell r="F108">
            <v>206.04</v>
          </cell>
          <cell r="G108">
            <v>836.52</v>
          </cell>
          <cell r="H108" t="str">
            <v>Arte Correntes</v>
          </cell>
        </row>
        <row r="109">
          <cell r="A109" t="str">
            <v>04.200.14</v>
          </cell>
          <cell r="B109" t="str">
            <v>CORPO DE BSCC 2,00X2,00M ALT. 5,00A7,50M</v>
          </cell>
          <cell r="C109" t="str">
            <v>m</v>
          </cell>
          <cell r="D109" t="str">
            <v>DNER-ES-286/97</v>
          </cell>
          <cell r="E109">
            <v>1093.22</v>
          </cell>
          <cell r="F109">
            <v>357.26</v>
          </cell>
          <cell r="G109">
            <v>1450.48</v>
          </cell>
          <cell r="H109" t="str">
            <v>Arte Correntes</v>
          </cell>
        </row>
        <row r="110">
          <cell r="A110" t="str">
            <v>04.200.15</v>
          </cell>
          <cell r="B110" t="str">
            <v>CORPO DE BSCC 2,50X2,50M ALT. 5,00A7,50M</v>
          </cell>
          <cell r="C110" t="str">
            <v>m</v>
          </cell>
          <cell r="D110" t="str">
            <v>DNER-ES-286/97</v>
          </cell>
          <cell r="E110">
            <v>1599.75</v>
          </cell>
          <cell r="F110">
            <v>522.79999999999995</v>
          </cell>
          <cell r="G110">
            <v>2122.5500000000002</v>
          </cell>
          <cell r="H110" t="str">
            <v>Arte Correntes</v>
          </cell>
        </row>
        <row r="111">
          <cell r="A111" t="str">
            <v>04.200.16</v>
          </cell>
          <cell r="B111" t="str">
            <v>CORPO DE BSCC 3,00X3,00M ALT. 5,00A7,50M</v>
          </cell>
          <cell r="C111" t="str">
            <v>m</v>
          </cell>
          <cell r="D111" t="str">
            <v>DNER-ES-286/97</v>
          </cell>
          <cell r="E111">
            <v>2267.15</v>
          </cell>
          <cell r="F111">
            <v>740.9</v>
          </cell>
          <cell r="G111">
            <v>3008.05</v>
          </cell>
          <cell r="H111" t="str">
            <v>Arte Correntes</v>
          </cell>
        </row>
        <row r="112">
          <cell r="A112" t="str">
            <v>04.200.19</v>
          </cell>
          <cell r="B112" t="str">
            <v>CORPO DE BSCC 2,50X2,50M ALT. 7,50A10,00M</v>
          </cell>
          <cell r="C112" t="str">
            <v>m</v>
          </cell>
          <cell r="D112" t="str">
            <v>DNER-ES-286/97</v>
          </cell>
          <cell r="E112">
            <v>1748.98</v>
          </cell>
          <cell r="F112">
            <v>571.57000000000005</v>
          </cell>
          <cell r="G112">
            <v>2320.5500000000002</v>
          </cell>
          <cell r="H112" t="str">
            <v>Arte Correntes</v>
          </cell>
        </row>
        <row r="113">
          <cell r="A113" t="str">
            <v>04.200.20</v>
          </cell>
          <cell r="B113" t="str">
            <v>CORPO DE BSCC 3,00X3,00M ALT. 7,50A10,00M</v>
          </cell>
          <cell r="C113" t="str">
            <v>m</v>
          </cell>
          <cell r="D113" t="str">
            <v>DNER-ES-286/97</v>
          </cell>
          <cell r="E113">
            <v>2504.4600000000005</v>
          </cell>
          <cell r="F113">
            <v>818.46</v>
          </cell>
          <cell r="G113">
            <v>3322.9200000000005</v>
          </cell>
          <cell r="H113" t="str">
            <v>Arte Correntes</v>
          </cell>
        </row>
        <row r="114">
          <cell r="A114" t="str">
            <v>04.200.22</v>
          </cell>
          <cell r="B114" t="str">
            <v>CORPO DE BSCC 2,00X2,00M ALT. 10,00A12,50M</v>
          </cell>
          <cell r="C114" t="str">
            <v>m</v>
          </cell>
          <cell r="D114" t="str">
            <v>DNER-ES-286/97</v>
          </cell>
          <cell r="E114">
            <v>1342.35</v>
          </cell>
          <cell r="F114">
            <v>438.68</v>
          </cell>
          <cell r="G114">
            <v>1781.03</v>
          </cell>
          <cell r="H114" t="str">
            <v>Arte Correntes</v>
          </cell>
        </row>
        <row r="115">
          <cell r="A115" t="str">
            <v>04.200.23</v>
          </cell>
          <cell r="B115" t="str">
            <v>CORPO DE BSCC 2,50X2,50M ALT. 10,00A12,50M</v>
          </cell>
          <cell r="C115" t="str">
            <v>m</v>
          </cell>
          <cell r="D115" t="str">
            <v>DNER-ES-286/97</v>
          </cell>
          <cell r="E115">
            <v>1940.19</v>
          </cell>
          <cell r="F115">
            <v>634.04999999999995</v>
          </cell>
          <cell r="G115">
            <v>2574.2399999999998</v>
          </cell>
          <cell r="H115" t="str">
            <v>Arte Correntes</v>
          </cell>
        </row>
        <row r="116">
          <cell r="A116" t="str">
            <v>04.200.28</v>
          </cell>
          <cell r="B116" t="str">
            <v>CORPO DE BSCC 3,00X3,00M ALT. 12,50A15,00M</v>
          </cell>
          <cell r="C116" t="str">
            <v>m</v>
          </cell>
          <cell r="D116" t="str">
            <v>DNER-ES-286/97</v>
          </cell>
          <cell r="E116">
            <v>2938.85</v>
          </cell>
          <cell r="F116">
            <v>960.42</v>
          </cell>
          <cell r="G116">
            <v>3899.27</v>
          </cell>
          <cell r="H116" t="str">
            <v>Arte Correntes</v>
          </cell>
        </row>
        <row r="117">
          <cell r="A117" t="str">
            <v>04.201.01</v>
          </cell>
          <cell r="B117" t="str">
            <v>BOCA DE BSCC 1,50X1,50M NORMAL</v>
          </cell>
          <cell r="C117" t="str">
            <v>unid.</v>
          </cell>
          <cell r="D117" t="str">
            <v>DNER-ES-286/97</v>
          </cell>
          <cell r="E117">
            <v>3797.59</v>
          </cell>
          <cell r="F117">
            <v>1241.05</v>
          </cell>
          <cell r="G117">
            <v>5038.6400000000003</v>
          </cell>
          <cell r="H117" t="str">
            <v>Arte Correntes</v>
          </cell>
        </row>
        <row r="118">
          <cell r="A118" t="str">
            <v>04.201.02</v>
          </cell>
          <cell r="B118" t="str">
            <v>BOCA DE BSCC 2,00X2,00M NORMAL</v>
          </cell>
          <cell r="C118" t="str">
            <v>unid.</v>
          </cell>
          <cell r="D118" t="str">
            <v>DNER-ES-286/97</v>
          </cell>
          <cell r="E118">
            <v>5927.28</v>
          </cell>
          <cell r="F118">
            <v>1937.04</v>
          </cell>
          <cell r="G118">
            <v>7864.32</v>
          </cell>
          <cell r="H118" t="str">
            <v>Arte Correntes</v>
          </cell>
        </row>
        <row r="119">
          <cell r="A119" t="str">
            <v>04.201.03</v>
          </cell>
          <cell r="B119" t="str">
            <v>BOCA DE BSCC 2,50X2,50M NORMAL</v>
          </cell>
          <cell r="C119" t="str">
            <v>unid.</v>
          </cell>
          <cell r="D119" t="str">
            <v>DNER-ES-286/97</v>
          </cell>
          <cell r="E119">
            <v>8002.2900000000009</v>
          </cell>
          <cell r="F119">
            <v>2615.15</v>
          </cell>
          <cell r="G119">
            <v>10617.44</v>
          </cell>
          <cell r="H119" t="str">
            <v>Arte Correntes</v>
          </cell>
        </row>
        <row r="120">
          <cell r="A120" t="str">
            <v>04.201.04</v>
          </cell>
          <cell r="B120" t="str">
            <v>BOCA DE BSCC 3,00X3,00M NORMAL</v>
          </cell>
          <cell r="C120" t="str">
            <v>unid.</v>
          </cell>
          <cell r="D120" t="str">
            <v>DNER-ES-286/97</v>
          </cell>
          <cell r="E120">
            <v>11442.839999999998</v>
          </cell>
          <cell r="F120">
            <v>3739.52</v>
          </cell>
          <cell r="G120">
            <v>15182.359999999999</v>
          </cell>
          <cell r="H120" t="str">
            <v>Arte Correntes</v>
          </cell>
        </row>
        <row r="121">
          <cell r="A121" t="str">
            <v>04.210.01</v>
          </cell>
          <cell r="B121" t="str">
            <v>CORPO BDCC 1,50X1,50M ALT. 0,00A1,00M</v>
          </cell>
          <cell r="C121" t="str">
            <v>m</v>
          </cell>
          <cell r="D121" t="str">
            <v>DNER-ES-286/97</v>
          </cell>
          <cell r="E121">
            <v>1113.8399999999999</v>
          </cell>
          <cell r="F121">
            <v>364</v>
          </cell>
          <cell r="G121">
            <v>1477.84</v>
          </cell>
          <cell r="H121" t="str">
            <v>Arte Correntes</v>
          </cell>
        </row>
        <row r="122">
          <cell r="A122" t="str">
            <v>04.210.05</v>
          </cell>
          <cell r="B122" t="str">
            <v>CORPO BDCC 1,50X1,50M ALT. 1,00A2,50M</v>
          </cell>
          <cell r="C122" t="str">
            <v>m</v>
          </cell>
          <cell r="D122" t="str">
            <v>DNER-ES-286/97</v>
          </cell>
          <cell r="E122">
            <v>995.42000000000007</v>
          </cell>
          <cell r="F122">
            <v>325.3</v>
          </cell>
          <cell r="G122">
            <v>1320.72</v>
          </cell>
          <cell r="H122" t="str">
            <v>Arte Correntes</v>
          </cell>
        </row>
        <row r="123">
          <cell r="A123" t="str">
            <v>04.210.09</v>
          </cell>
          <cell r="B123" t="str">
            <v>CORPO BDCC 1,50X1,50M ALT. 2,50A5,00M</v>
          </cell>
          <cell r="C123" t="str">
            <v>m</v>
          </cell>
          <cell r="D123" t="str">
            <v>DNER-ES-286/97</v>
          </cell>
          <cell r="E123">
            <v>1052.82</v>
          </cell>
          <cell r="F123">
            <v>344.06</v>
          </cell>
          <cell r="G123">
            <v>1396.8799999999999</v>
          </cell>
          <cell r="H123" t="str">
            <v>Arte Correntes</v>
          </cell>
        </row>
        <row r="124">
          <cell r="A124" t="str">
            <v>04.210.10</v>
          </cell>
          <cell r="B124" t="str">
            <v>CORPO BDCC 2,00X2,00M ALT. 2,50A5,00M</v>
          </cell>
          <cell r="C124" t="str">
            <v>m</v>
          </cell>
          <cell r="D124" t="str">
            <v>DNER-ES-286/97</v>
          </cell>
          <cell r="E124">
            <v>1609.0899999999997</v>
          </cell>
          <cell r="F124">
            <v>525.85</v>
          </cell>
          <cell r="G124">
            <v>2134.9399999999996</v>
          </cell>
          <cell r="H124" t="str">
            <v>Arte Correntes</v>
          </cell>
        </row>
        <row r="125">
          <cell r="A125" t="str">
            <v>04.210.13</v>
          </cell>
          <cell r="B125" t="str">
            <v>CORPO BDCC 1,50X1,50M ALT. 5,00A7,50M</v>
          </cell>
          <cell r="C125" t="str">
            <v>m</v>
          </cell>
          <cell r="D125" t="str">
            <v>DNER-ES-286/97</v>
          </cell>
          <cell r="E125">
            <v>1183.0800000000002</v>
          </cell>
          <cell r="F125">
            <v>386.63</v>
          </cell>
          <cell r="G125">
            <v>1569.71</v>
          </cell>
          <cell r="H125" t="str">
            <v>Arte Correntes</v>
          </cell>
        </row>
        <row r="126">
          <cell r="A126" t="str">
            <v>04.210.17</v>
          </cell>
          <cell r="B126" t="str">
            <v>CORPO BDCC 1,50X1,50M ALT. 7,50A10,00M</v>
          </cell>
          <cell r="C126" t="str">
            <v>m</v>
          </cell>
          <cell r="D126" t="str">
            <v>DNER-ES-286/97</v>
          </cell>
          <cell r="E126">
            <v>1298.5800000000002</v>
          </cell>
          <cell r="F126">
            <v>424.38</v>
          </cell>
          <cell r="G126">
            <v>1722.96</v>
          </cell>
          <cell r="H126" t="str">
            <v>Arte Correntes</v>
          </cell>
        </row>
        <row r="127">
          <cell r="A127" t="str">
            <v>04.210.21</v>
          </cell>
          <cell r="B127" t="str">
            <v>CORPO BDCC 1,50X1,50M ALT. 10,00A12,50M</v>
          </cell>
          <cell r="C127" t="str">
            <v>m</v>
          </cell>
          <cell r="D127" t="str">
            <v>DNER-ES-286/97</v>
          </cell>
          <cell r="E127">
            <v>1479.23</v>
          </cell>
          <cell r="F127">
            <v>483.41</v>
          </cell>
          <cell r="G127">
            <v>1962.64</v>
          </cell>
          <cell r="H127" t="str">
            <v>Arte Correntes</v>
          </cell>
        </row>
        <row r="128">
          <cell r="A128" t="str">
            <v>04.210.25</v>
          </cell>
          <cell r="B128" t="str">
            <v>CORPO BDCC 1,50X1,50M ALT. 12,50A15,00M</v>
          </cell>
          <cell r="C128" t="str">
            <v>m</v>
          </cell>
          <cell r="D128" t="str">
            <v>DNER-ES-286/97</v>
          </cell>
          <cell r="E128">
            <v>1570.21</v>
          </cell>
          <cell r="F128">
            <v>513.14</v>
          </cell>
          <cell r="G128">
            <v>2083.35</v>
          </cell>
          <cell r="H128" t="str">
            <v>Arte Correntes</v>
          </cell>
        </row>
        <row r="129">
          <cell r="A129" t="str">
            <v>04.210.27</v>
          </cell>
          <cell r="B129" t="str">
            <v>CORPO BDCC 2,50X2,50M ALT. 12,50A15,00M</v>
          </cell>
          <cell r="C129" t="str">
            <v>m</v>
          </cell>
          <cell r="D129" t="str">
            <v>DNER-ES-286/97</v>
          </cell>
          <cell r="E129">
            <v>3364.87</v>
          </cell>
          <cell r="F129">
            <v>1099.6400000000001</v>
          </cell>
          <cell r="G129">
            <v>4464.51</v>
          </cell>
          <cell r="H129" t="str">
            <v>Arte Correntes</v>
          </cell>
        </row>
        <row r="130">
          <cell r="A130" t="str">
            <v>04.211.01</v>
          </cell>
          <cell r="B130" t="str">
            <v>BOCA BDCC 1,50X1,50M NORMAL</v>
          </cell>
          <cell r="C130" t="str">
            <v>unid.</v>
          </cell>
          <cell r="D130" t="str">
            <v>DNER-ES-286/97</v>
          </cell>
          <cell r="E130">
            <v>4375.45</v>
          </cell>
          <cell r="F130">
            <v>1429.9</v>
          </cell>
          <cell r="G130">
            <v>5805.35</v>
          </cell>
          <cell r="H130" t="str">
            <v>Arte Correntes</v>
          </cell>
        </row>
        <row r="131">
          <cell r="A131" t="str">
            <v>04.211.02</v>
          </cell>
          <cell r="B131" t="str">
            <v>BOCA BDCC 2,00X2,00M NORMAL</v>
          </cell>
          <cell r="C131" t="str">
            <v>unid.</v>
          </cell>
          <cell r="D131" t="str">
            <v>DNER-ES-286/97</v>
          </cell>
          <cell r="E131">
            <v>6845.93</v>
          </cell>
          <cell r="F131">
            <v>2237.25</v>
          </cell>
          <cell r="G131">
            <v>9083.18</v>
          </cell>
          <cell r="H131" t="str">
            <v>Arte Correntes</v>
          </cell>
        </row>
        <row r="132">
          <cell r="A132" t="str">
            <v>04.211.03</v>
          </cell>
          <cell r="B132" t="str">
            <v>BOCA BDCC 2,50X2,50M NORMAL</v>
          </cell>
          <cell r="C132" t="str">
            <v>unid.</v>
          </cell>
          <cell r="D132" t="str">
            <v>DNER-ES-286/97</v>
          </cell>
          <cell r="E132">
            <v>9638.8799999999992</v>
          </cell>
          <cell r="F132">
            <v>3149.99</v>
          </cell>
          <cell r="G132">
            <v>12788.869999999999</v>
          </cell>
          <cell r="H132" t="str">
            <v>Arte Correntes</v>
          </cell>
        </row>
        <row r="133">
          <cell r="A133" t="str">
            <v>04.220.05</v>
          </cell>
          <cell r="B133" t="str">
            <v>CORPO BTCC 1,50X1,50M ALT. 1,00A2,50M</v>
          </cell>
          <cell r="C133" t="str">
            <v>m</v>
          </cell>
          <cell r="D133" t="str">
            <v>DNER-ES-286/97</v>
          </cell>
          <cell r="E133">
            <v>1418.54</v>
          </cell>
          <cell r="F133">
            <v>463.58</v>
          </cell>
          <cell r="G133">
            <v>1882.12</v>
          </cell>
          <cell r="H133" t="str">
            <v>Arte Correntes</v>
          </cell>
        </row>
        <row r="134">
          <cell r="A134" t="str">
            <v>04.220.10</v>
          </cell>
          <cell r="B134" t="str">
            <v>CORPO BTCC 2,00X2,00M ALT. 2,50A5,00M</v>
          </cell>
          <cell r="C134" t="str">
            <v>m</v>
          </cell>
          <cell r="D134" t="str">
            <v>DNER-ES-286/97</v>
          </cell>
          <cell r="E134">
            <v>2297.6600000000003</v>
          </cell>
          <cell r="F134">
            <v>750.88</v>
          </cell>
          <cell r="G134">
            <v>3048.5400000000004</v>
          </cell>
          <cell r="H134" t="str">
            <v>Arte Correntes</v>
          </cell>
        </row>
        <row r="135">
          <cell r="A135" t="str">
            <v>04.220.13</v>
          </cell>
          <cell r="B135" t="str">
            <v>CORPO BTCC 1,50X1,50M ALT. 5,00A7,50M</v>
          </cell>
          <cell r="C135" t="str">
            <v>m</v>
          </cell>
          <cell r="D135" t="str">
            <v>DNER-ES-286/97</v>
          </cell>
          <cell r="E135">
            <v>1632.17</v>
          </cell>
          <cell r="F135">
            <v>533.39</v>
          </cell>
          <cell r="G135">
            <v>2165.56</v>
          </cell>
          <cell r="H135" t="str">
            <v>Arte Correntes</v>
          </cell>
        </row>
        <row r="136">
          <cell r="A136" t="str">
            <v>04.220.18</v>
          </cell>
          <cell r="B136" t="str">
            <v>CORPO BTCC 2,00X2,00M ALT. 7,50A10,00M</v>
          </cell>
          <cell r="C136" t="str">
            <v>m</v>
          </cell>
          <cell r="D136" t="str">
            <v>DNER-ES-286/97</v>
          </cell>
          <cell r="E136">
            <v>2926.1600000000003</v>
          </cell>
          <cell r="F136">
            <v>956.27</v>
          </cell>
          <cell r="G136">
            <v>3882.4300000000003</v>
          </cell>
          <cell r="H136" t="str">
            <v>Arte Correntes</v>
          </cell>
        </row>
        <row r="137">
          <cell r="A137" t="str">
            <v>04.220.19</v>
          </cell>
          <cell r="B137" t="str">
            <v>CORPO BTCC 2,50X2,50M ALT. 7,50A10,00M</v>
          </cell>
          <cell r="C137" t="str">
            <v>m</v>
          </cell>
          <cell r="D137" t="str">
            <v>DNER-ES-286/97</v>
          </cell>
          <cell r="E137">
            <v>4074.2900000000004</v>
          </cell>
          <cell r="F137">
            <v>1331.48</v>
          </cell>
          <cell r="G137">
            <v>5405.77</v>
          </cell>
          <cell r="H137" t="str">
            <v>Arte Correntes</v>
          </cell>
        </row>
        <row r="138">
          <cell r="A138" t="str">
            <v>04.220.26</v>
          </cell>
          <cell r="B138" t="str">
            <v>CORPO BTCC 2,00X2,00M ALT. 12,50A15,00M</v>
          </cell>
          <cell r="C138" t="str">
            <v>m</v>
          </cell>
          <cell r="D138" t="str">
            <v>DNER-ES-286/97</v>
          </cell>
          <cell r="E138">
            <v>3421.99</v>
          </cell>
          <cell r="F138">
            <v>1118.31</v>
          </cell>
          <cell r="G138">
            <v>4540.2999999999993</v>
          </cell>
          <cell r="H138" t="str">
            <v>Arte Correntes</v>
          </cell>
        </row>
        <row r="139">
          <cell r="A139" t="str">
            <v>04.221.01</v>
          </cell>
          <cell r="B139" t="str">
            <v>BOCA BTCC 1,50X1,50M NORMAL</v>
          </cell>
          <cell r="C139" t="str">
            <v>unid.</v>
          </cell>
          <cell r="D139" t="str">
            <v>DNER-ES-286/97</v>
          </cell>
          <cell r="E139">
            <v>5448.53</v>
          </cell>
          <cell r="F139">
            <v>1780.58</v>
          </cell>
          <cell r="G139">
            <v>7229.11</v>
          </cell>
          <cell r="H139" t="str">
            <v>Arte Correntes</v>
          </cell>
        </row>
        <row r="140">
          <cell r="A140" t="str">
            <v>04.221.02</v>
          </cell>
          <cell r="B140" t="str">
            <v>BOCA BTCC 2,00X2,00M NORMAL</v>
          </cell>
          <cell r="C140" t="str">
            <v>unid.</v>
          </cell>
          <cell r="D140" t="str">
            <v>DNER-ES-286/97</v>
          </cell>
          <cell r="E140">
            <v>8341.69</v>
          </cell>
          <cell r="F140">
            <v>2726.06</v>
          </cell>
          <cell r="G140">
            <v>11067.75</v>
          </cell>
          <cell r="H140" t="str">
            <v>Arte Correntes</v>
          </cell>
        </row>
        <row r="141">
          <cell r="A141" t="str">
            <v>04.221.03</v>
          </cell>
          <cell r="B141" t="str">
            <v>BOCA BTCC 2,50X2,50M NORMAL</v>
          </cell>
          <cell r="C141" t="str">
            <v>unid.</v>
          </cell>
          <cell r="D141" t="str">
            <v>DNER-ES-286/97</v>
          </cell>
          <cell r="E141">
            <v>11777.64</v>
          </cell>
          <cell r="F141">
            <v>3848.93</v>
          </cell>
          <cell r="G141">
            <v>15626.57</v>
          </cell>
          <cell r="H141" t="str">
            <v>Arte Correntes</v>
          </cell>
        </row>
        <row r="142">
          <cell r="A142" t="str">
            <v>04.999.01</v>
          </cell>
          <cell r="B142" t="str">
            <v>REMOÇÃO DE BUEIROS EXISTENTES</v>
          </cell>
          <cell r="C142" t="str">
            <v>m</v>
          </cell>
          <cell r="D142" t="str">
            <v>DNER-ES-296/97</v>
          </cell>
          <cell r="E142">
            <v>23.01</v>
          </cell>
          <cell r="F142">
            <v>7.52</v>
          </cell>
          <cell r="G142">
            <v>30.53</v>
          </cell>
          <cell r="H142" t="str">
            <v>Arte Correntes</v>
          </cell>
        </row>
        <row r="143">
          <cell r="A143" t="str">
            <v>PAVIMENTAÇÃO</v>
          </cell>
        </row>
        <row r="144">
          <cell r="A144" t="str">
            <v>02.110.00</v>
          </cell>
          <cell r="B144" t="str">
            <v>REGULARIZAÇÃO DO SUB-LEITO</v>
          </cell>
          <cell r="C144" t="str">
            <v>m²</v>
          </cell>
          <cell r="D144" t="str">
            <v>DNER-ES-299/97</v>
          </cell>
          <cell r="E144">
            <v>0.25</v>
          </cell>
          <cell r="F144">
            <v>0.08</v>
          </cell>
          <cell r="G144">
            <v>0.33</v>
          </cell>
          <cell r="H144" t="str">
            <v>Pavimentação</v>
          </cell>
        </row>
        <row r="145">
          <cell r="A145" t="str">
            <v>02.241.01</v>
          </cell>
          <cell r="B145" t="str">
            <v>BASE DE SOLO CIMENTO C/MISTURA EM USINA OU NA PISTA C/RECICLADORA</v>
          </cell>
          <cell r="C145" t="str">
            <v>m³</v>
          </cell>
          <cell r="D145" t="str">
            <v>DNER-ES-305/97</v>
          </cell>
          <cell r="E145">
            <v>82.100000000000009</v>
          </cell>
          <cell r="F145">
            <v>26.83</v>
          </cell>
          <cell r="G145">
            <v>108.93</v>
          </cell>
          <cell r="H145" t="str">
            <v>Pavimentação</v>
          </cell>
        </row>
        <row r="146">
          <cell r="A146" t="str">
            <v>02.243.01</v>
          </cell>
          <cell r="B146" t="str">
            <v>SUB-BASE DE SOLO MELHORADO C/CIMENTO MISTURA EM USINA OU NA PISTA C/RECICLADORA</v>
          </cell>
          <cell r="C146" t="str">
            <v>m³</v>
          </cell>
          <cell r="D146" t="str">
            <v>DNER-ES-302/97</v>
          </cell>
          <cell r="E146">
            <v>52.480000000000004</v>
          </cell>
          <cell r="F146">
            <v>17.149999999999999</v>
          </cell>
          <cell r="G146">
            <v>69.63</v>
          </cell>
          <cell r="H146" t="str">
            <v>Pavimentação</v>
          </cell>
        </row>
        <row r="147">
          <cell r="A147" t="str">
            <v>02.270.00</v>
          </cell>
          <cell r="B147" t="str">
            <v>RECICLAGEM E ESTABILIZAÇÃO DA BASE C/ADIÇÃO DE CMENTO EXECUTADO C/RECICLADORA</v>
          </cell>
          <cell r="C147" t="str">
            <v>m³</v>
          </cell>
          <cell r="D147" t="str">
            <v>EP-405/2000</v>
          </cell>
          <cell r="E147">
            <v>53.51</v>
          </cell>
          <cell r="F147">
            <v>17.489999999999998</v>
          </cell>
          <cell r="G147">
            <v>71</v>
          </cell>
          <cell r="H147" t="str">
            <v>Pavimentação</v>
          </cell>
        </row>
        <row r="148">
          <cell r="A148" t="str">
            <v>02.300.00</v>
          </cell>
          <cell r="B148" t="str">
            <v>IMPRIMAÇÃO</v>
          </cell>
          <cell r="C148" t="str">
            <v>m²</v>
          </cell>
          <cell r="D148" t="str">
            <v>DNER-ES-306/97</v>
          </cell>
          <cell r="E148">
            <v>7.0000000000000007E-2</v>
          </cell>
          <cell r="F148">
            <v>0.02</v>
          </cell>
          <cell r="G148">
            <v>9.0000000000000011E-2</v>
          </cell>
          <cell r="H148" t="str">
            <v>Pavimentação</v>
          </cell>
        </row>
        <row r="149">
          <cell r="A149" t="str">
            <v>02.400.00</v>
          </cell>
          <cell r="B149" t="str">
            <v>PINTURA DE LIGAÇÃO</v>
          </cell>
          <cell r="C149" t="str">
            <v>m²</v>
          </cell>
          <cell r="D149" t="str">
            <v>DNER-ES-307/97</v>
          </cell>
          <cell r="E149">
            <v>0.05</v>
          </cell>
          <cell r="F149">
            <v>0.02</v>
          </cell>
          <cell r="G149">
            <v>7.0000000000000007E-2</v>
          </cell>
          <cell r="H149" t="str">
            <v>Pavimentação</v>
          </cell>
        </row>
        <row r="150">
          <cell r="A150" t="str">
            <v>02.501.01</v>
          </cell>
          <cell r="B150" t="str">
            <v>TRATAMENTO SUPERFICIAL DUPLO COM EMULSÃO</v>
          </cell>
          <cell r="C150" t="str">
            <v>m²</v>
          </cell>
          <cell r="D150" t="str">
            <v>DNER-ES-308/97</v>
          </cell>
          <cell r="E150">
            <v>1.9500000000000002</v>
          </cell>
          <cell r="F150">
            <v>0.64</v>
          </cell>
          <cell r="G150">
            <v>2.5900000000000003</v>
          </cell>
          <cell r="H150" t="str">
            <v>Pavimentação</v>
          </cell>
        </row>
        <row r="151">
          <cell r="A151" t="str">
            <v>02.540.01</v>
          </cell>
          <cell r="B151" t="str">
            <v>CONCRETO BETUMINOSO USINADO A QUENTE - CAPA ROLAMENTO (FAIXA C)</v>
          </cell>
          <cell r="C151" t="str">
            <v>t</v>
          </cell>
          <cell r="D151" t="str">
            <v>DNER-ES-313/97</v>
          </cell>
          <cell r="E151">
            <v>57.38</v>
          </cell>
          <cell r="F151">
            <v>18.75</v>
          </cell>
          <cell r="G151">
            <v>76.13</v>
          </cell>
          <cell r="H151" t="str">
            <v>Pavimentação</v>
          </cell>
        </row>
        <row r="152">
          <cell r="A152" t="str">
            <v>02.540.02</v>
          </cell>
          <cell r="B152" t="str">
            <v>CONCRETO BETUMINOSO USINADO A QUENTE - BINDER (FAIXA B)</v>
          </cell>
          <cell r="C152" t="str">
            <v>t</v>
          </cell>
          <cell r="D152" t="str">
            <v>DNER-ES-313/97</v>
          </cell>
          <cell r="E152">
            <v>45.78</v>
          </cell>
          <cell r="F152">
            <v>14.96</v>
          </cell>
          <cell r="G152">
            <v>60.74</v>
          </cell>
          <cell r="H152" t="str">
            <v>Pavimentação</v>
          </cell>
        </row>
        <row r="153">
          <cell r="A153" t="str">
            <v>02.902.00</v>
          </cell>
          <cell r="B153" t="str">
            <v>REMOÇÃO MECANIZADA DA CAMADA GRANULAR DO PAVIMENTO</v>
          </cell>
          <cell r="C153" t="str">
            <v>m³</v>
          </cell>
          <cell r="D153" t="str">
            <v>DNER-ES-281/97</v>
          </cell>
          <cell r="E153">
            <v>4.03</v>
          </cell>
          <cell r="F153">
            <v>1.32</v>
          </cell>
          <cell r="G153">
            <v>5.3500000000000005</v>
          </cell>
          <cell r="H153" t="str">
            <v>Pavimentação</v>
          </cell>
        </row>
        <row r="154">
          <cell r="A154" t="str">
            <v>AQUISIÇÃO DE MATERIAL BETUMINOSO</v>
          </cell>
        </row>
        <row r="155">
          <cell r="A155" t="str">
            <v>09.600.01</v>
          </cell>
          <cell r="B155" t="str">
            <v>FORNECIMENTO DE RR-2C</v>
          </cell>
          <cell r="C155" t="str">
            <v>t</v>
          </cell>
          <cell r="E155">
            <v>592.9</v>
          </cell>
          <cell r="F155">
            <v>193.76</v>
          </cell>
          <cell r="G155">
            <v>786.66</v>
          </cell>
          <cell r="H155" t="str">
            <v>Betuminoso</v>
          </cell>
        </row>
        <row r="156">
          <cell r="A156" t="str">
            <v>09.600.02</v>
          </cell>
          <cell r="B156" t="str">
            <v>FORNECIMENTO DE CM-30</v>
          </cell>
          <cell r="C156" t="str">
            <v>t</v>
          </cell>
          <cell r="E156">
            <v>949.7</v>
          </cell>
          <cell r="F156">
            <v>310.36</v>
          </cell>
          <cell r="G156">
            <v>1260.06</v>
          </cell>
          <cell r="H156" t="str">
            <v>Betuminoso</v>
          </cell>
        </row>
        <row r="157">
          <cell r="A157" t="str">
            <v>09.600.03</v>
          </cell>
          <cell r="B157" t="str">
            <v>FORNECIMENTO DE CAP-20</v>
          </cell>
          <cell r="C157" t="str">
            <v>t</v>
          </cell>
          <cell r="E157">
            <v>688.1</v>
          </cell>
          <cell r="F157">
            <v>224.87</v>
          </cell>
          <cell r="G157">
            <v>912.97</v>
          </cell>
          <cell r="H157" t="str">
            <v>Betuminoso</v>
          </cell>
        </row>
        <row r="158">
          <cell r="A158" t="str">
            <v>09.600.07</v>
          </cell>
          <cell r="B158" t="str">
            <v>FORNECIMENTO DE RR-1C</v>
          </cell>
          <cell r="C158" t="str">
            <v>t</v>
          </cell>
          <cell r="E158">
            <v>527.4</v>
          </cell>
          <cell r="F158">
            <v>172.35</v>
          </cell>
          <cell r="G158">
            <v>699.75</v>
          </cell>
          <cell r="H158" t="str">
            <v>Betuminoso</v>
          </cell>
        </row>
        <row r="159">
          <cell r="A159" t="str">
            <v>TRANSPORTE DE MATERIAL BETUMINOSO</v>
          </cell>
        </row>
        <row r="160">
          <cell r="A160" t="str">
            <v>00.112.90</v>
          </cell>
          <cell r="B160" t="str">
            <v>TRANSPORTE COMERCIAL MATERIAL BETUMINOSO A QUENTE</v>
          </cell>
          <cell r="C160" t="str">
            <v>t</v>
          </cell>
          <cell r="E160">
            <v>123.23</v>
          </cell>
          <cell r="F160">
            <v>40.270000000000003</v>
          </cell>
          <cell r="G160">
            <v>163.5</v>
          </cell>
          <cell r="H160" t="str">
            <v>Betuminoso</v>
          </cell>
        </row>
        <row r="161">
          <cell r="A161" t="str">
            <v>00.112.91</v>
          </cell>
          <cell r="B161" t="str">
            <v>TRANSPORTE COMERCIAL MATERIAL BETUMINOSO A FRIO</v>
          </cell>
          <cell r="C161" t="str">
            <v>t</v>
          </cell>
          <cell r="E161">
            <v>111.07</v>
          </cell>
          <cell r="F161">
            <v>36.299999999999997</v>
          </cell>
          <cell r="G161">
            <v>147.37</v>
          </cell>
          <cell r="H161" t="str">
            <v>Betuminoso</v>
          </cell>
        </row>
        <row r="162">
          <cell r="A162" t="str">
            <v>OBRAS COMPLEMENTARES</v>
          </cell>
        </row>
        <row r="163">
          <cell r="A163" t="str">
            <v>01.513.01</v>
          </cell>
          <cell r="B163" t="str">
            <v>COMPACTAÇÃO DE MATERIAL EM BOTA-FORA</v>
          </cell>
          <cell r="C163" t="str">
            <v>m³</v>
          </cell>
          <cell r="D163" t="str">
            <v>DNER-ES-282/97</v>
          </cell>
          <cell r="E163">
            <v>0.63</v>
          </cell>
          <cell r="F163">
            <v>0.21</v>
          </cell>
          <cell r="G163">
            <v>0.84</v>
          </cell>
          <cell r="H163" t="str">
            <v>Obras Comp.</v>
          </cell>
        </row>
        <row r="164">
          <cell r="A164" t="str">
            <v>04.999.07</v>
          </cell>
          <cell r="B164" t="str">
            <v>DEMOLIÇÃO DE DISPOSITIVOS DE CONCRETO</v>
          </cell>
          <cell r="C164" t="str">
            <v>m³</v>
          </cell>
          <cell r="D164" t="str">
            <v>DNER-ES-296/97</v>
          </cell>
          <cell r="E164">
            <v>46.36</v>
          </cell>
          <cell r="F164">
            <v>15.15</v>
          </cell>
          <cell r="G164">
            <v>61.51</v>
          </cell>
          <cell r="H164" t="str">
            <v>Obras Comp.</v>
          </cell>
        </row>
        <row r="165">
          <cell r="A165" t="str">
            <v>06.010.01</v>
          </cell>
          <cell r="B165" t="str">
            <v>DEFENSA SEMI-MALEÁVEL SIMPLES</v>
          </cell>
          <cell r="C165" t="str">
            <v>m</v>
          </cell>
          <cell r="D165" t="str">
            <v>DNER-ES-144/85</v>
          </cell>
          <cell r="E165">
            <v>62.06</v>
          </cell>
          <cell r="F165">
            <v>20.28</v>
          </cell>
          <cell r="G165">
            <v>82.34</v>
          </cell>
          <cell r="H165" t="str">
            <v>Obras Comp.</v>
          </cell>
        </row>
        <row r="166">
          <cell r="A166" t="str">
            <v>06.400.01</v>
          </cell>
          <cell r="B166" t="str">
            <v>CERCAS DE ARAME FARPADO COM MOURÃO DE CONCRETO SEÇÃO QUADRADA</v>
          </cell>
          <cell r="C166" t="str">
            <v>m</v>
          </cell>
          <cell r="D166" t="str">
            <v>DNER-ES-338/97</v>
          </cell>
          <cell r="E166">
            <v>9.6300000000000008</v>
          </cell>
          <cell r="F166">
            <v>3.15</v>
          </cell>
          <cell r="G166">
            <v>12.780000000000001</v>
          </cell>
          <cell r="H166" t="str">
            <v>Obras Comp.</v>
          </cell>
        </row>
        <row r="167">
          <cell r="A167" t="str">
            <v>SINALIZAÇÃO</v>
          </cell>
        </row>
        <row r="168">
          <cell r="A168" t="str">
            <v>06.110.01</v>
          </cell>
          <cell r="B168" t="str">
            <v>PINTURA DE FAIXA C/TERMOPLÁSTICO - 3 ANOS (P/ASPERSÃO)</v>
          </cell>
          <cell r="C168" t="str">
            <v>m²</v>
          </cell>
          <cell r="D168" t="str">
            <v>DNER-ES-339/97</v>
          </cell>
          <cell r="E168">
            <v>17.150000000000002</v>
          </cell>
          <cell r="F168">
            <v>5.6</v>
          </cell>
          <cell r="G168">
            <v>22.75</v>
          </cell>
          <cell r="H168" t="str">
            <v>Sinalização</v>
          </cell>
        </row>
        <row r="169">
          <cell r="A169" t="str">
            <v>06.110.02</v>
          </cell>
          <cell r="B169" t="str">
            <v>PINTURA ZETAS E ZEBRADO TERMOPLÁSTICO - 3 ANOS (P/ASPERSÃO)</v>
          </cell>
          <cell r="C169" t="str">
            <v>m²</v>
          </cell>
          <cell r="D169" t="str">
            <v>DNER-ES-339/97</v>
          </cell>
          <cell r="E169">
            <v>20.909999999999997</v>
          </cell>
          <cell r="F169">
            <v>6.83</v>
          </cell>
          <cell r="G169">
            <v>27.739999999999995</v>
          </cell>
          <cell r="H169" t="str">
            <v>Sinalização</v>
          </cell>
        </row>
        <row r="170">
          <cell r="A170" t="str">
            <v>06.120.01</v>
          </cell>
          <cell r="B170" t="str">
            <v>FORNECIMENTO E COLOCAÇÃO DE TACHA REFLETIVA MONODIRECIONAL</v>
          </cell>
          <cell r="C170" t="str">
            <v>unid.</v>
          </cell>
          <cell r="D170" t="str">
            <v>DNER-ES-339/97</v>
          </cell>
          <cell r="E170">
            <v>5.07</v>
          </cell>
          <cell r="F170">
            <v>1.66</v>
          </cell>
          <cell r="G170">
            <v>6.73</v>
          </cell>
          <cell r="H170" t="str">
            <v>Sinalização</v>
          </cell>
        </row>
        <row r="171">
          <cell r="A171" t="str">
            <v>06.120.11</v>
          </cell>
          <cell r="B171" t="str">
            <v>FORNECIMENTO E COLOCAÇÃO DE TACHÃO REFLETIVO MONODIRECIONAL</v>
          </cell>
          <cell r="C171" t="str">
            <v>unid.</v>
          </cell>
          <cell r="D171" t="str">
            <v>DNER-ES-339/97</v>
          </cell>
          <cell r="E171">
            <v>13.870000000000001</v>
          </cell>
          <cell r="F171">
            <v>4.53</v>
          </cell>
          <cell r="G171">
            <v>18.400000000000002</v>
          </cell>
          <cell r="H171" t="str">
            <v>Sinalização</v>
          </cell>
        </row>
        <row r="172">
          <cell r="A172" t="str">
            <v>06.121.01</v>
          </cell>
          <cell r="B172" t="str">
            <v>FORNECIMENTO E COLOCAÇÃO DE TACHA REFLETIVA BIDIRECIONAL</v>
          </cell>
          <cell r="C172" t="str">
            <v>unid.</v>
          </cell>
          <cell r="D172" t="str">
            <v>DNER-ES-339/97</v>
          </cell>
          <cell r="E172">
            <v>6.01</v>
          </cell>
          <cell r="F172">
            <v>1.96</v>
          </cell>
          <cell r="G172">
            <v>7.97</v>
          </cell>
          <cell r="H172" t="str">
            <v>Sinalização</v>
          </cell>
        </row>
        <row r="173">
          <cell r="A173" t="str">
            <v>06.121.11</v>
          </cell>
          <cell r="B173" t="str">
            <v>FORNECIMENTO E COLOCAÇÃO DE TACHÃO REFLETIVO BIDIRECIONAL</v>
          </cell>
          <cell r="C173" t="str">
            <v>unid.</v>
          </cell>
          <cell r="D173" t="str">
            <v>DNER-ES-339/97</v>
          </cell>
          <cell r="E173">
            <v>14.57</v>
          </cell>
          <cell r="F173">
            <v>4.76</v>
          </cell>
          <cell r="G173">
            <v>19.329999999999998</v>
          </cell>
          <cell r="H173" t="str">
            <v>Sinalização</v>
          </cell>
        </row>
        <row r="174">
          <cell r="A174" t="str">
            <v>06.200.01</v>
          </cell>
          <cell r="B174" t="str">
            <v>PLACA DE SINALIZACAO SEMI-REFLETIVA</v>
          </cell>
          <cell r="C174" t="str">
            <v>m²</v>
          </cell>
          <cell r="D174" t="str">
            <v>DNER-ES-340/97</v>
          </cell>
          <cell r="E174">
            <v>129.26</v>
          </cell>
          <cell r="F174">
            <v>42.24</v>
          </cell>
          <cell r="G174">
            <v>171.5</v>
          </cell>
          <cell r="H174" t="str">
            <v>Sinalização</v>
          </cell>
        </row>
        <row r="175">
          <cell r="A175" t="str">
            <v>06.210.01</v>
          </cell>
          <cell r="B175" t="str">
            <v>PÓRTICO METÁLICO</v>
          </cell>
          <cell r="C175" t="str">
            <v>unid.</v>
          </cell>
          <cell r="D175" t="str">
            <v>DNER-ES-340/97</v>
          </cell>
          <cell r="E175">
            <v>13915.080000000002</v>
          </cell>
          <cell r="F175">
            <v>4547.45</v>
          </cell>
          <cell r="G175">
            <v>18462.530000000002</v>
          </cell>
          <cell r="H175" t="str">
            <v>Sinalização</v>
          </cell>
        </row>
        <row r="176">
          <cell r="A176" t="str">
            <v>06.230.01</v>
          </cell>
          <cell r="B176" t="str">
            <v>FORNECIMENTO E COLOCAÇÃO DE BALIZADOR DE CONCRETO</v>
          </cell>
          <cell r="C176" t="str">
            <v>unid.</v>
          </cell>
          <cell r="D176" t="str">
            <v>DNER-ES-340/97</v>
          </cell>
          <cell r="E176">
            <v>10.039999999999999</v>
          </cell>
          <cell r="F176">
            <v>3.28</v>
          </cell>
          <cell r="G176">
            <v>13.319999999999999</v>
          </cell>
          <cell r="H176" t="str">
            <v>Sinalização</v>
          </cell>
        </row>
        <row r="177">
          <cell r="A177" t="str">
            <v>MEIO AMBIENTE</v>
          </cell>
        </row>
        <row r="178">
          <cell r="A178" t="str">
            <v>05.100.00</v>
          </cell>
          <cell r="B178" t="str">
            <v>ENLEIVAMENTO</v>
          </cell>
          <cell r="C178" t="str">
            <v>m²</v>
          </cell>
          <cell r="D178" t="str">
            <v>DNER-ES-341/97</v>
          </cell>
          <cell r="E178">
            <v>2.57</v>
          </cell>
          <cell r="F178">
            <v>0.84</v>
          </cell>
          <cell r="G178">
            <v>3.4099999999999997</v>
          </cell>
          <cell r="H178" t="str">
            <v>Meio Ambiente</v>
          </cell>
        </row>
        <row r="179">
          <cell r="A179" t="str">
            <v>05.101.01</v>
          </cell>
          <cell r="B179" t="str">
            <v>REVESTIMENTO VEGETAL COM MUDAS</v>
          </cell>
          <cell r="C179" t="str">
            <v>m²</v>
          </cell>
          <cell r="D179" t="str">
            <v>DNER-ES-341/97</v>
          </cell>
          <cell r="E179">
            <v>2.15</v>
          </cell>
          <cell r="F179">
            <v>0.7</v>
          </cell>
          <cell r="G179">
            <v>2.8499999999999996</v>
          </cell>
          <cell r="H179" t="str">
            <v>Meio Ambiente</v>
          </cell>
        </row>
        <row r="180">
          <cell r="A180" t="str">
            <v>05.102.00</v>
          </cell>
          <cell r="B180" t="str">
            <v>HIDROSSEMEADURA</v>
          </cell>
          <cell r="C180" t="str">
            <v>m²</v>
          </cell>
          <cell r="D180" t="str">
            <v>DNER-ES-341/97</v>
          </cell>
          <cell r="E180">
            <v>0.73</v>
          </cell>
          <cell r="F180">
            <v>0.24</v>
          </cell>
          <cell r="G180">
            <v>0.97</v>
          </cell>
          <cell r="H180" t="str">
            <v>Meio Ambiente</v>
          </cell>
        </row>
        <row r="181">
          <cell r="A181" t="str">
            <v>05.999.01</v>
          </cell>
          <cell r="B181" t="str">
            <v>PLANTIO DE ÁRVORES E ARBUSTOS</v>
          </cell>
          <cell r="C181" t="str">
            <v>unid.</v>
          </cell>
          <cell r="D181" t="str">
            <v>EC-MA-01</v>
          </cell>
          <cell r="E181">
            <v>4.4800000000000004</v>
          </cell>
          <cell r="F181">
            <v>1.46</v>
          </cell>
          <cell r="G181">
            <v>5.94</v>
          </cell>
          <cell r="H181" t="str">
            <v>Meio Ambiente</v>
          </cell>
        </row>
        <row r="182">
          <cell r="A182" t="str">
            <v>OBRAS DE ARTE ESPECIAIS</v>
          </cell>
        </row>
        <row r="183">
          <cell r="A183" t="str">
            <v>01.580.02</v>
          </cell>
          <cell r="B183" t="str">
            <v>FORNECIMENTO, PREPARO E POSICIONAMENTO DE AÇO CA-50</v>
          </cell>
          <cell r="C183" t="str">
            <v>kg</v>
          </cell>
          <cell r="D183" t="str">
            <v>DNER-ES 331/97</v>
          </cell>
          <cell r="E183">
            <v>2.8699999999999997</v>
          </cell>
          <cell r="F183">
            <v>0.94</v>
          </cell>
          <cell r="G183">
            <v>3.8099999999999996</v>
          </cell>
          <cell r="H183" t="str">
            <v>OAE</v>
          </cell>
        </row>
        <row r="184">
          <cell r="A184" t="str">
            <v>01.580.03</v>
          </cell>
          <cell r="B184" t="str">
            <v>FORNECIMENTO, PREPARO E POSICIONAMENTO DE AÇO CA-25</v>
          </cell>
          <cell r="C184" t="str">
            <v>kg</v>
          </cell>
          <cell r="D184" t="str">
            <v>DNER-ES 331/97</v>
          </cell>
          <cell r="E184">
            <v>3.01</v>
          </cell>
          <cell r="F184">
            <v>0.98</v>
          </cell>
          <cell r="G184">
            <v>3.9899999999999998</v>
          </cell>
          <cell r="H184" t="str">
            <v>OAE</v>
          </cell>
        </row>
        <row r="185">
          <cell r="A185" t="str">
            <v>03.010.01</v>
          </cell>
          <cell r="B185" t="str">
            <v>ESCAVAÇÃO EM CAVAS DE FUNDAÇÃO S/ESGOTAMENTO</v>
          </cell>
          <cell r="C185" t="str">
            <v>m³</v>
          </cell>
          <cell r="D185" t="str">
            <v>DNER-ES 334/97</v>
          </cell>
          <cell r="E185">
            <v>19.82</v>
          </cell>
          <cell r="F185">
            <v>6.48</v>
          </cell>
          <cell r="G185">
            <v>26.3</v>
          </cell>
          <cell r="H185" t="str">
            <v>OAE</v>
          </cell>
        </row>
        <row r="186">
          <cell r="A186" t="str">
            <v>03.000.02</v>
          </cell>
          <cell r="B186" t="str">
            <v>ESCAVAÇÃO MANUAL DE CAVAS EM MATERIAL 1ª CATEGORIA</v>
          </cell>
          <cell r="C186" t="str">
            <v>m³</v>
          </cell>
          <cell r="D186" t="str">
            <v>DNER-ES 281/97</v>
          </cell>
          <cell r="E186">
            <v>17.48</v>
          </cell>
          <cell r="F186">
            <v>5.71</v>
          </cell>
          <cell r="G186">
            <v>23.19</v>
          </cell>
          <cell r="H186" t="str">
            <v>OAE</v>
          </cell>
        </row>
        <row r="187">
          <cell r="A187" t="str">
            <v>03.119.01</v>
          </cell>
          <cell r="B187" t="str">
            <v>ESCORAMENTO DE MADEIRA PARA OAE</v>
          </cell>
          <cell r="C187" t="str">
            <v>m³</v>
          </cell>
          <cell r="D187" t="str">
            <v>DNER-ES 286/97</v>
          </cell>
          <cell r="E187">
            <v>16.829999999999998</v>
          </cell>
          <cell r="F187">
            <v>5.5</v>
          </cell>
          <cell r="G187">
            <v>22.33</v>
          </cell>
          <cell r="H187" t="str">
            <v>OAE</v>
          </cell>
        </row>
        <row r="188">
          <cell r="A188" t="str">
            <v>03.300.01</v>
          </cell>
          <cell r="B188" t="str">
            <v>CONFECÇÃO E LANÇAMENTO DE CONCRETO MAGRO EM BETONEIRA</v>
          </cell>
          <cell r="C188" t="str">
            <v>m³</v>
          </cell>
          <cell r="D188" t="str">
            <v>DNER-ES 330/97</v>
          </cell>
          <cell r="E188">
            <v>157.06</v>
          </cell>
          <cell r="F188">
            <v>51.33</v>
          </cell>
          <cell r="G188">
            <v>208.39</v>
          </cell>
          <cell r="H188" t="str">
            <v>OAE</v>
          </cell>
        </row>
        <row r="189">
          <cell r="A189" t="str">
            <v>03.323.00</v>
          </cell>
          <cell r="B189" t="str">
            <v>CONCRETO ESTRUTURAL FCK=12MPA</v>
          </cell>
          <cell r="C189" t="str">
            <v>m³</v>
          </cell>
          <cell r="D189" t="str">
            <v>DNER-ES 330/97</v>
          </cell>
          <cell r="E189">
            <v>192.2</v>
          </cell>
          <cell r="F189">
            <v>62.81</v>
          </cell>
          <cell r="G189">
            <v>255.01</v>
          </cell>
          <cell r="H189" t="str">
            <v>OAE</v>
          </cell>
        </row>
        <row r="190">
          <cell r="A190" t="str">
            <v>03.324.00</v>
          </cell>
          <cell r="B190" t="str">
            <v>CONCRETO ESTRUTURAL FCK=15MPA</v>
          </cell>
          <cell r="C190" t="str">
            <v>m³</v>
          </cell>
          <cell r="D190" t="str">
            <v>DNER-ES 330/97</v>
          </cell>
          <cell r="E190">
            <v>200.12</v>
          </cell>
          <cell r="F190">
            <v>65.400000000000006</v>
          </cell>
          <cell r="G190">
            <v>265.52</v>
          </cell>
          <cell r="H190" t="str">
            <v>OAE</v>
          </cell>
        </row>
        <row r="191">
          <cell r="A191" t="str">
            <v>03.325.00</v>
          </cell>
          <cell r="B191" t="str">
            <v>CONCRETO ESTRUTURAL FCK=18MPA</v>
          </cell>
          <cell r="C191" t="str">
            <v>m³</v>
          </cell>
          <cell r="D191" t="str">
            <v>DNER-ES 330/97</v>
          </cell>
          <cell r="E191">
            <v>207.88</v>
          </cell>
          <cell r="F191">
            <v>67.94</v>
          </cell>
          <cell r="G191">
            <v>275.82</v>
          </cell>
          <cell r="H191" t="str">
            <v>OAE</v>
          </cell>
        </row>
        <row r="192">
          <cell r="A192" t="str">
            <v>03.326.00</v>
          </cell>
          <cell r="B192" t="str">
            <v>CONCRETO ESTRUTURAL FCK=20MPA</v>
          </cell>
          <cell r="C192" t="str">
            <v>m³</v>
          </cell>
          <cell r="D192" t="str">
            <v>DNER-ES 330/97</v>
          </cell>
          <cell r="E192">
            <v>214.3</v>
          </cell>
          <cell r="F192">
            <v>70.03</v>
          </cell>
          <cell r="G192">
            <v>284.33000000000004</v>
          </cell>
          <cell r="H192" t="str">
            <v>OAE</v>
          </cell>
        </row>
        <row r="193">
          <cell r="A193" t="str">
            <v>03.326.01</v>
          </cell>
          <cell r="B193" t="str">
            <v>CONCRETO ESTRUTURAL FCK=20MPA ADITIVADO, USINADO</v>
          </cell>
          <cell r="C193" t="str">
            <v>m³</v>
          </cell>
          <cell r="D193" t="str">
            <v>DNER-ES 330/97</v>
          </cell>
          <cell r="E193">
            <v>213.94</v>
          </cell>
          <cell r="F193">
            <v>69.92</v>
          </cell>
          <cell r="G193">
            <v>283.86</v>
          </cell>
          <cell r="H193" t="str">
            <v>OAE</v>
          </cell>
        </row>
        <row r="194">
          <cell r="A194" t="str">
            <v>03.329.00</v>
          </cell>
          <cell r="B194" t="str">
            <v>PAVIMENTAÇÃO EM CONCRETO DE CIMENTO (CONFEC. E LANÇAMENTO)</v>
          </cell>
          <cell r="C194" t="str">
            <v>m³</v>
          </cell>
          <cell r="E194">
            <v>188.71999999999997</v>
          </cell>
          <cell r="F194">
            <v>61.67</v>
          </cell>
          <cell r="G194">
            <v>250.39</v>
          </cell>
          <cell r="H194" t="str">
            <v>OAE</v>
          </cell>
        </row>
        <row r="195">
          <cell r="A195" t="str">
            <v>03.329.01</v>
          </cell>
          <cell r="B195" t="str">
            <v>CONCRETO ESTRUTURAL FCK=25MPA</v>
          </cell>
          <cell r="C195" t="str">
            <v>m³</v>
          </cell>
          <cell r="D195" t="str">
            <v>DNER-ES 330/97</v>
          </cell>
          <cell r="E195">
            <v>229.38</v>
          </cell>
          <cell r="F195">
            <v>74.959999999999994</v>
          </cell>
          <cell r="G195">
            <v>304.33999999999997</v>
          </cell>
          <cell r="H195" t="str">
            <v>OAE</v>
          </cell>
        </row>
        <row r="196">
          <cell r="A196" t="str">
            <v>03.329.04</v>
          </cell>
          <cell r="B196" t="str">
            <v>CONCRETO ESTRUTURAL FCK=35MPA</v>
          </cell>
          <cell r="C196" t="str">
            <v>m³</v>
          </cell>
          <cell r="D196" t="str">
            <v>DNER-ES 330/97</v>
          </cell>
          <cell r="E196">
            <v>244.79999999999998</v>
          </cell>
          <cell r="F196">
            <v>80</v>
          </cell>
          <cell r="G196">
            <v>324.79999999999995</v>
          </cell>
          <cell r="H196" t="str">
            <v>OAE</v>
          </cell>
        </row>
        <row r="197">
          <cell r="A197" t="str">
            <v>03.370.00</v>
          </cell>
          <cell r="B197" t="str">
            <v>FORMAS COMUNS DE MADEIRA</v>
          </cell>
          <cell r="C197" t="str">
            <v>m²</v>
          </cell>
          <cell r="D197" t="str">
            <v>DNER-ES 333/97</v>
          </cell>
          <cell r="E197">
            <v>21.799999999999997</v>
          </cell>
          <cell r="F197">
            <v>7.12</v>
          </cell>
          <cell r="G197">
            <v>28.919999999999998</v>
          </cell>
          <cell r="H197" t="str">
            <v>OAE</v>
          </cell>
        </row>
        <row r="198">
          <cell r="A198" t="str">
            <v>03.371.01</v>
          </cell>
          <cell r="B198" t="str">
            <v>FORMA DE PLACA COMPENSADA RESINADA</v>
          </cell>
          <cell r="C198" t="str">
            <v>m²</v>
          </cell>
          <cell r="D198" t="str">
            <v>DNER-ES 333/97</v>
          </cell>
          <cell r="E198">
            <v>16.11</v>
          </cell>
          <cell r="F198">
            <v>5.26</v>
          </cell>
          <cell r="G198">
            <v>21.369999999999997</v>
          </cell>
          <cell r="H198" t="str">
            <v>OAE</v>
          </cell>
        </row>
        <row r="199">
          <cell r="A199" t="str">
            <v>03.372.01</v>
          </cell>
          <cell r="B199" t="str">
            <v>FORMA P/TUBULÃO</v>
          </cell>
          <cell r="C199" t="str">
            <v>m²</v>
          </cell>
          <cell r="D199" t="str">
            <v>DNER-ES 333/97</v>
          </cell>
          <cell r="E199">
            <v>9.74</v>
          </cell>
          <cell r="F199">
            <v>3.18</v>
          </cell>
          <cell r="G199">
            <v>12.92</v>
          </cell>
          <cell r="H199" t="str">
            <v>OAE</v>
          </cell>
        </row>
        <row r="200">
          <cell r="A200" t="str">
            <v>03.410.21</v>
          </cell>
          <cell r="B200" t="str">
            <v>TUBULÃO A CÉU ABERTO DIAMETRO EXTERNO = 1,40M</v>
          </cell>
          <cell r="C200" t="str">
            <v>m</v>
          </cell>
          <cell r="D200" t="str">
            <v>DNER-ES 334/97</v>
          </cell>
          <cell r="E200">
            <v>859.8</v>
          </cell>
          <cell r="F200">
            <v>280.98</v>
          </cell>
          <cell r="G200">
            <v>1140.78</v>
          </cell>
          <cell r="H200" t="str">
            <v>OAE</v>
          </cell>
        </row>
        <row r="201">
          <cell r="A201" t="str">
            <v>03.411.21</v>
          </cell>
          <cell r="B201" t="str">
            <v>TUBULÃO A.C. Ø=1,40 M PROF.ATÉ 12 M DO LENÇOL FREÁTICO</v>
          </cell>
          <cell r="C201" t="str">
            <v>m</v>
          </cell>
          <cell r="D201" t="str">
            <v>DNER-ES 334/97</v>
          </cell>
          <cell r="E201">
            <v>1696.13</v>
          </cell>
          <cell r="F201">
            <v>554.29999999999995</v>
          </cell>
          <cell r="G201">
            <v>2250.4300000000003</v>
          </cell>
          <cell r="H201" t="str">
            <v>OAE</v>
          </cell>
        </row>
        <row r="202">
          <cell r="A202" t="str">
            <v>03.412.01</v>
          </cell>
          <cell r="B202" t="str">
            <v>ESCAVAÇÃO P/ALARGAMENTO DA BASE TUBULÃO AR COMPRIMIDO</v>
          </cell>
          <cell r="C202" t="str">
            <v>m³</v>
          </cell>
          <cell r="D202" t="str">
            <v>DNER-ES 334/97</v>
          </cell>
          <cell r="E202">
            <v>650.17999999999995</v>
          </cell>
          <cell r="F202">
            <v>212.48</v>
          </cell>
          <cell r="G202">
            <v>862.66</v>
          </cell>
          <cell r="H202" t="str">
            <v>OAE</v>
          </cell>
        </row>
        <row r="203">
          <cell r="A203" t="str">
            <v>03.412.11</v>
          </cell>
          <cell r="B203" t="str">
            <v>FORNECIMENTO, LANÇAMENTO E CONCRETAGEM BASE TUBULÃO DE AR COMPRIMIDO PROF. ATÉ 12M LENÇOL FREÁTICO</v>
          </cell>
          <cell r="C203" t="str">
            <v>m³</v>
          </cell>
          <cell r="D203" t="str">
            <v>DNER-ES 334/97</v>
          </cell>
          <cell r="E203">
            <v>208.77</v>
          </cell>
          <cell r="F203">
            <v>68.23</v>
          </cell>
          <cell r="G203">
            <v>277</v>
          </cell>
          <cell r="H203" t="str">
            <v>OAE</v>
          </cell>
        </row>
        <row r="204">
          <cell r="A204" t="str">
            <v>03.510.00</v>
          </cell>
          <cell r="B204" t="str">
            <v>APARELHO DE APOIO EM NEOPRENE FRETADO</v>
          </cell>
          <cell r="C204" t="str">
            <v>kg</v>
          </cell>
          <cell r="D204" t="str">
            <v>ES-OA-36/96</v>
          </cell>
          <cell r="E204">
            <v>27.86</v>
          </cell>
          <cell r="F204">
            <v>9.1</v>
          </cell>
          <cell r="G204">
            <v>36.96</v>
          </cell>
          <cell r="H204" t="str">
            <v>OAE</v>
          </cell>
        </row>
        <row r="205">
          <cell r="A205" t="str">
            <v>03.700.01</v>
          </cell>
          <cell r="B205" t="str">
            <v>FABRICAÇÃO DE GUARDA CORPO TIPO GM - MOLDADO IN LOCO</v>
          </cell>
          <cell r="C205" t="str">
            <v>m</v>
          </cell>
          <cell r="E205">
            <v>123.51</v>
          </cell>
          <cell r="F205">
            <v>40.36</v>
          </cell>
          <cell r="G205">
            <v>163.87</v>
          </cell>
          <cell r="H205" t="str">
            <v>OAE</v>
          </cell>
        </row>
        <row r="206">
          <cell r="A206" t="str">
            <v>03.920.01</v>
          </cell>
          <cell r="B206" t="str">
            <v>ABERTURA E CONCRETAGEM BASE TUBULÃO A CÉU ABERTO</v>
          </cell>
          <cell r="C206" t="str">
            <v>m³</v>
          </cell>
          <cell r="E206">
            <v>417.25</v>
          </cell>
          <cell r="F206">
            <v>136.36000000000001</v>
          </cell>
          <cell r="G206">
            <v>553.61</v>
          </cell>
          <cell r="H206" t="str">
            <v>OAE</v>
          </cell>
        </row>
        <row r="207">
          <cell r="A207" t="str">
            <v>03.951.01</v>
          </cell>
          <cell r="B207" t="str">
            <v>PINTURA COM NATA DE CIMENTO</v>
          </cell>
          <cell r="C207" t="str">
            <v>m²</v>
          </cell>
          <cell r="E207">
            <v>2.65</v>
          </cell>
          <cell r="F207">
            <v>0.87</v>
          </cell>
          <cell r="G207">
            <v>3.52</v>
          </cell>
          <cell r="H207" t="str">
            <v>OAE</v>
          </cell>
        </row>
        <row r="208">
          <cell r="A208" t="str">
            <v>03.990.02</v>
          </cell>
          <cell r="B208" t="str">
            <v>CONFECÇÃO E COLOCAÇÃO DE CABOS 06 CORDOALHAS D=12,7MM</v>
          </cell>
          <cell r="C208" t="str">
            <v>kg</v>
          </cell>
          <cell r="E208">
            <v>7.05</v>
          </cell>
          <cell r="F208">
            <v>2.2999999999999998</v>
          </cell>
          <cell r="G208">
            <v>9.35</v>
          </cell>
          <cell r="H208" t="str">
            <v>OAE</v>
          </cell>
        </row>
        <row r="209">
          <cell r="A209" t="str">
            <v>03.990.04</v>
          </cell>
          <cell r="B209" t="str">
            <v>CONFECÇÃO E COLOCAÇÃO DE CABOS 12 CORDOALHAS D=12,7MM</v>
          </cell>
          <cell r="C209" t="str">
            <v>kg</v>
          </cell>
          <cell r="E209">
            <v>5.7799999999999994</v>
          </cell>
          <cell r="F209">
            <v>1.89</v>
          </cell>
          <cell r="G209">
            <v>7.669999999999999</v>
          </cell>
          <cell r="H209" t="str">
            <v>OAE</v>
          </cell>
        </row>
        <row r="210">
          <cell r="A210" t="str">
            <v>03.991.02</v>
          </cell>
          <cell r="B210" t="str">
            <v>DRENO DE PVC Ø=100 mm</v>
          </cell>
          <cell r="C210" t="str">
            <v>unid.</v>
          </cell>
          <cell r="D210" t="str">
            <v>ES-OA-36/96</v>
          </cell>
          <cell r="E210">
            <v>5.0199999999999996</v>
          </cell>
          <cell r="F210">
            <v>1.64</v>
          </cell>
          <cell r="G210">
            <v>6.6599999999999993</v>
          </cell>
          <cell r="H210" t="str">
            <v>OAE</v>
          </cell>
        </row>
        <row r="211">
          <cell r="A211" t="str">
            <v>03.999.02</v>
          </cell>
          <cell r="B211" t="str">
            <v>PROTENÇÃO E INJEÇÃO DE CABO 06 CORDOALHAS D=12,7MM</v>
          </cell>
          <cell r="C211" t="str">
            <v>unid.</v>
          </cell>
          <cell r="D211" t="str">
            <v>DNER-ES-332/75/76</v>
          </cell>
          <cell r="E211">
            <v>361.11999999999995</v>
          </cell>
          <cell r="F211">
            <v>118.01</v>
          </cell>
          <cell r="G211">
            <v>479.12999999999994</v>
          </cell>
          <cell r="H211" t="str">
            <v>OAE</v>
          </cell>
        </row>
        <row r="212">
          <cell r="A212" t="str">
            <v>03.999.04</v>
          </cell>
          <cell r="B212" t="str">
            <v>PROTENÇÃO E INJEÇÃO DE CABO 12 CORDOALHAS D=12,7MM</v>
          </cell>
          <cell r="C212" t="str">
            <v>unid.</v>
          </cell>
          <cell r="D212" t="str">
            <v>DNER-ES-332/75/76</v>
          </cell>
          <cell r="E212">
            <v>666.84</v>
          </cell>
          <cell r="F212">
            <v>217.92</v>
          </cell>
          <cell r="G212">
            <v>884.76</v>
          </cell>
          <cell r="H212" t="str">
            <v>OAE</v>
          </cell>
        </row>
        <row r="213">
          <cell r="A213" t="str">
            <v>04.020.00</v>
          </cell>
          <cell r="B213" t="str">
            <v>ESCAVAÇÃO EM VALA MATERIAL DE 3a CATEGORIA</v>
          </cell>
          <cell r="C213" t="str">
            <v>m³</v>
          </cell>
          <cell r="D213" t="str">
            <v>DNER-ES 280/97</v>
          </cell>
          <cell r="E213">
            <v>27.6</v>
          </cell>
          <cell r="F213">
            <v>9.02</v>
          </cell>
          <cell r="G213">
            <v>36.620000000000005</v>
          </cell>
          <cell r="H213" t="str">
            <v>OAE</v>
          </cell>
        </row>
        <row r="214">
          <cell r="A214" t="str">
            <v>05.303.01</v>
          </cell>
          <cell r="B214" t="str">
            <v>TERRA ARMADA - ECE - GREIDE 0,0&lt;H&lt;6,0M TIPO RETA E CURVA ÂNGULO 15°</v>
          </cell>
          <cell r="C214" t="str">
            <v>m²</v>
          </cell>
          <cell r="E214">
            <v>185.45</v>
          </cell>
          <cell r="F214">
            <v>60.61</v>
          </cell>
          <cell r="G214">
            <v>246.06</v>
          </cell>
          <cell r="H214" t="str">
            <v>OAE</v>
          </cell>
        </row>
        <row r="215">
          <cell r="A215" t="str">
            <v>05.303.02</v>
          </cell>
          <cell r="B215" t="str">
            <v>TERRA ARMADA - ECE - GREIDE 6,0&lt;H&lt;9,0M TIPO RETA E CURVA ÂNGULO 15°</v>
          </cell>
          <cell r="C215" t="str">
            <v>m²</v>
          </cell>
          <cell r="E215">
            <v>208.06</v>
          </cell>
          <cell r="F215">
            <v>67.989999999999995</v>
          </cell>
          <cell r="G215">
            <v>276.05</v>
          </cell>
          <cell r="H215" t="str">
            <v>OAE</v>
          </cell>
        </row>
        <row r="216">
          <cell r="A216" t="str">
            <v>05.303.07</v>
          </cell>
          <cell r="B216" t="str">
            <v>TERRA ARMADA - ECE - ENC. PORTANTE 0,0&lt;H&lt;6,0M TIPO RETA</v>
          </cell>
          <cell r="C216" t="str">
            <v>m²</v>
          </cell>
          <cell r="E216">
            <v>300</v>
          </cell>
          <cell r="F216">
            <v>98.04</v>
          </cell>
          <cell r="G216">
            <v>398.04</v>
          </cell>
          <cell r="H216" t="str">
            <v>OAE</v>
          </cell>
        </row>
        <row r="217">
          <cell r="A217" t="str">
            <v>05.303.08</v>
          </cell>
          <cell r="B217" t="str">
            <v>TERRA ARMADA - ECE - ENC. PORTANTE 6,0&lt;H&lt;9,0M TIPO RETA</v>
          </cell>
          <cell r="C217" t="str">
            <v>m²</v>
          </cell>
          <cell r="E217">
            <v>339.78</v>
          </cell>
          <cell r="F217">
            <v>111.04</v>
          </cell>
          <cell r="G217">
            <v>450.82</v>
          </cell>
          <cell r="H217" t="str">
            <v>OAE</v>
          </cell>
        </row>
        <row r="218">
          <cell r="A218" t="str">
            <v>05.303.09</v>
          </cell>
          <cell r="B218" t="str">
            <v>ESCAMAS DE CONCRETO ARMADO PARA TERRA ARMADA</v>
          </cell>
          <cell r="C218" t="str">
            <v>m³</v>
          </cell>
          <cell r="D218" t="str">
            <v>DNER-ES 330/97</v>
          </cell>
          <cell r="E218">
            <v>368.33000000000004</v>
          </cell>
          <cell r="F218">
            <v>120.37</v>
          </cell>
          <cell r="G218">
            <v>488.70000000000005</v>
          </cell>
          <cell r="H218" t="str">
            <v>OAE</v>
          </cell>
        </row>
        <row r="219">
          <cell r="A219" t="str">
            <v>05.303.10</v>
          </cell>
          <cell r="B219" t="str">
            <v>CONCRETAGEM DE SOLEIRA E ARREMATES DE MACIÇO TERRA ARMADA</v>
          </cell>
          <cell r="C219" t="str">
            <v>m³</v>
          </cell>
          <cell r="D219" t="str">
            <v>DNER-ES 330/97</v>
          </cell>
          <cell r="E219">
            <v>200.25</v>
          </cell>
          <cell r="F219">
            <v>65.44</v>
          </cell>
          <cell r="G219">
            <v>265.69</v>
          </cell>
          <cell r="H219" t="str">
            <v>OAE</v>
          </cell>
        </row>
        <row r="220">
          <cell r="A220" t="str">
            <v>05.303.11</v>
          </cell>
          <cell r="B220" t="str">
            <v>MONTAGEM DE MACIÇO TERRA ARMADA</v>
          </cell>
          <cell r="C220" t="str">
            <v>m²</v>
          </cell>
          <cell r="D220" t="str">
            <v>DNER-ES 282/97</v>
          </cell>
          <cell r="E220">
            <v>38.22</v>
          </cell>
          <cell r="F220">
            <v>12.49</v>
          </cell>
          <cell r="G220">
            <v>50.71</v>
          </cell>
          <cell r="H220" t="str">
            <v>OAE</v>
          </cell>
        </row>
        <row r="221">
          <cell r="A221" t="str">
            <v>06.030.11</v>
          </cell>
          <cell r="B221" t="str">
            <v>BARREIRA DE SEGURANÇA TIPO NEW JERSEY</v>
          </cell>
          <cell r="C221" t="str">
            <v>m</v>
          </cell>
          <cell r="D221" t="str">
            <v>DNER-ES 340/97</v>
          </cell>
          <cell r="E221">
            <v>149.81</v>
          </cell>
          <cell r="F221">
            <v>48.96</v>
          </cell>
          <cell r="G221">
            <v>198.77</v>
          </cell>
          <cell r="H221" t="str">
            <v>OAE</v>
          </cell>
        </row>
        <row r="222">
          <cell r="A222" t="str">
            <v>OUTROS CÓDIGOS</v>
          </cell>
        </row>
        <row r="223">
          <cell r="A223" t="str">
            <v>10.000.05</v>
          </cell>
          <cell r="B223" t="str">
            <v>PAVIMENTAÇÃO EM CBUQ</v>
          </cell>
          <cell r="C223" t="str">
            <v>m³</v>
          </cell>
          <cell r="D223" t="str">
            <v>EC-02</v>
          </cell>
          <cell r="E223">
            <v>57.38</v>
          </cell>
          <cell r="F223">
            <v>18.75</v>
          </cell>
          <cell r="G223">
            <v>76.13</v>
          </cell>
          <cell r="H223" t="str">
            <v>OAE</v>
          </cell>
        </row>
        <row r="224">
          <cell r="A224" t="str">
            <v>10.000.03</v>
          </cell>
          <cell r="B224" t="str">
            <v>CIMBRAMENTO</v>
          </cell>
          <cell r="C224" t="str">
            <v>m³</v>
          </cell>
          <cell r="D224" t="str">
            <v>DNER-ES 286/97</v>
          </cell>
          <cell r="E224">
            <v>41.149999999999991</v>
          </cell>
          <cell r="F224">
            <v>13.45</v>
          </cell>
          <cell r="G224">
            <v>54.599999999999994</v>
          </cell>
          <cell r="H224" t="str">
            <v>OAE</v>
          </cell>
        </row>
        <row r="225">
          <cell r="A225" t="str">
            <v>10.000.46</v>
          </cell>
          <cell r="B225" t="str">
            <v>CARGA, TRANSPORTE, IÇAMENTO E LANÇAMENTO DE LAJE PRÉ-MOLDADA ATÉ 3,0T</v>
          </cell>
          <cell r="C225" t="str">
            <v>unid.</v>
          </cell>
          <cell r="E225">
            <v>21.16</v>
          </cell>
          <cell r="F225">
            <v>6.92</v>
          </cell>
          <cell r="G225">
            <v>28.08</v>
          </cell>
          <cell r="H225" t="str">
            <v>OAE</v>
          </cell>
        </row>
        <row r="226">
          <cell r="A226" t="str">
            <v>10.000.47</v>
          </cell>
          <cell r="B226" t="str">
            <v>CARGA, TRANSPORTE, IÇAMENTO E LANÇAMENTO DE LAJE PRÉ-MOLDADA ATÉ 55,0T</v>
          </cell>
          <cell r="C226" t="str">
            <v>unid.</v>
          </cell>
          <cell r="E226">
            <v>407.22</v>
          </cell>
          <cell r="F226">
            <v>133.08000000000001</v>
          </cell>
          <cell r="G226">
            <v>540.30000000000007</v>
          </cell>
          <cell r="H226" t="str">
            <v>OAE</v>
          </cell>
        </row>
        <row r="227">
          <cell r="A227" t="str">
            <v>10.400.11</v>
          </cell>
          <cell r="B227" t="str">
            <v>COLCHÃO DRENANTE C/PEDRA-DE-MÃO P/CORTE EM ROCHA</v>
          </cell>
          <cell r="C227" t="str">
            <v>m³</v>
          </cell>
          <cell r="D227" t="str">
            <v>EC-03</v>
          </cell>
          <cell r="E227">
            <v>68.550000000000011</v>
          </cell>
          <cell r="F227">
            <v>22.4</v>
          </cell>
          <cell r="G227">
            <v>90.950000000000017</v>
          </cell>
          <cell r="H227" t="str">
            <v>Drenagem</v>
          </cell>
        </row>
        <row r="228">
          <cell r="A228" t="str">
            <v>10.200.02</v>
          </cell>
          <cell r="B228" t="str">
            <v>BASE DE SOLO CIMENTO C/MISTURA NA PISTA C/RECICLADORA</v>
          </cell>
          <cell r="C228" t="str">
            <v>m³</v>
          </cell>
          <cell r="D228" t="str">
            <v>DNER-ES-305/97</v>
          </cell>
          <cell r="E228">
            <v>74.239999999999995</v>
          </cell>
          <cell r="F228">
            <v>24.26</v>
          </cell>
          <cell r="G228">
            <v>98.5</v>
          </cell>
          <cell r="H228" t="str">
            <v>Pavimentação</v>
          </cell>
        </row>
        <row r="229">
          <cell r="A229" t="str">
            <v>10.200.03</v>
          </cell>
          <cell r="B229" t="str">
            <v>SUB-BASE DE SOLO MELHORADO C/CIMENTO MISTURA NA PISTA C/RECICLADORA</v>
          </cell>
          <cell r="C229" t="str">
            <v>m³</v>
          </cell>
          <cell r="D229" t="str">
            <v>DNER-ES-302/97</v>
          </cell>
          <cell r="E229">
            <v>51.94</v>
          </cell>
          <cell r="F229">
            <v>16.97</v>
          </cell>
          <cell r="G229">
            <v>68.91</v>
          </cell>
          <cell r="H229" t="str">
            <v>Pavimentação</v>
          </cell>
        </row>
        <row r="230">
          <cell r="A230" t="str">
            <v>10.300.15</v>
          </cell>
          <cell r="B230" t="str">
            <v>PINTURA EM SUPER CONSERVADO P</v>
          </cell>
          <cell r="C230" t="str">
            <v>m²</v>
          </cell>
          <cell r="E230">
            <v>12.61</v>
          </cell>
          <cell r="F230">
            <v>4.12</v>
          </cell>
          <cell r="G230">
            <v>16.73</v>
          </cell>
          <cell r="H230" t="str">
            <v>OAE</v>
          </cell>
        </row>
        <row r="231">
          <cell r="A231" t="str">
            <v>10.300.25</v>
          </cell>
          <cell r="B231" t="str">
            <v>FORNECIMENTO CORTE E COLOCAÇÃO DE 12Ø12,7 - AÇO CP-190 RB</v>
          </cell>
          <cell r="C231" t="str">
            <v>kg</v>
          </cell>
          <cell r="D231" t="str">
            <v>DNER-ES-332/75/76</v>
          </cell>
          <cell r="E231">
            <v>5.0599999999999996</v>
          </cell>
          <cell r="F231">
            <v>1.65</v>
          </cell>
          <cell r="G231">
            <v>6.7099999999999991</v>
          </cell>
          <cell r="H231" t="str">
            <v>OAE</v>
          </cell>
        </row>
        <row r="232">
          <cell r="A232" t="str">
            <v>10.300.26</v>
          </cell>
          <cell r="B232" t="str">
            <v>PROTENSÃO E ANCORAGEM ATIVA PARA 120Ø12,7MM</v>
          </cell>
          <cell r="C232" t="str">
            <v>unid.</v>
          </cell>
          <cell r="D232" t="str">
            <v>DNER-ES-332/75/76</v>
          </cell>
          <cell r="E232">
            <v>548.67999999999995</v>
          </cell>
          <cell r="F232">
            <v>179.31</v>
          </cell>
          <cell r="G232">
            <v>727.99</v>
          </cell>
          <cell r="H232" t="str">
            <v>OAE</v>
          </cell>
        </row>
        <row r="233">
          <cell r="A233" t="str">
            <v>10.300.27</v>
          </cell>
          <cell r="B233" t="str">
            <v>FORNECIMENTO E COLOCAÇÃO DE BAINHAS CORRUGADAS Ø 70MM E INJEÇÃO DE NATA DE CIMENTO</v>
          </cell>
          <cell r="C233" t="str">
            <v>m</v>
          </cell>
          <cell r="D233" t="str">
            <v>DNER-ES-332/75/76</v>
          </cell>
          <cell r="E233">
            <v>87.100000000000009</v>
          </cell>
          <cell r="F233">
            <v>28.46</v>
          </cell>
          <cell r="G233">
            <v>115.56</v>
          </cell>
          <cell r="H233" t="str">
            <v>OAE</v>
          </cell>
        </row>
        <row r="234">
          <cell r="A234" t="str">
            <v>10.300.30</v>
          </cell>
          <cell r="B234" t="str">
            <v>EXECUÇÃO DE SONDAGEM A PERCUSSÃO</v>
          </cell>
          <cell r="C234" t="str">
            <v>m</v>
          </cell>
          <cell r="D234" t="str">
            <v>DNER-ES-334/97</v>
          </cell>
          <cell r="E234">
            <v>52</v>
          </cell>
          <cell r="F234">
            <v>16.989999999999998</v>
          </cell>
          <cell r="G234">
            <v>68.989999999999995</v>
          </cell>
          <cell r="H234" t="str">
            <v>OAE</v>
          </cell>
        </row>
        <row r="235">
          <cell r="A235" t="str">
            <v>10.300.31</v>
          </cell>
          <cell r="B235" t="str">
            <v>MOBILIZAÇÃO, INSTALAÇÃO E DESMOBILIZAÇÃO DE EQUIPAMENTO P/EXECUÇÃO DE SONDAGENS</v>
          </cell>
          <cell r="C235" t="str">
            <v>unid.</v>
          </cell>
          <cell r="D235" t="str">
            <v>DNER-ES-334/97</v>
          </cell>
          <cell r="E235">
            <v>1300</v>
          </cell>
          <cell r="F235">
            <v>424.84</v>
          </cell>
          <cell r="G235">
            <v>1724.84</v>
          </cell>
          <cell r="H235" t="str">
            <v>OAE</v>
          </cell>
        </row>
        <row r="236">
          <cell r="A236" t="str">
            <v>10.300.32</v>
          </cell>
          <cell r="B236" t="str">
            <v>DETALHAMENTO DO PROJETO</v>
          </cell>
          <cell r="C236" t="str">
            <v>m²</v>
          </cell>
          <cell r="D236" t="str">
            <v>EP-OAE 01</v>
          </cell>
          <cell r="E236">
            <v>20</v>
          </cell>
          <cell r="F236">
            <v>6.54</v>
          </cell>
          <cell r="G236">
            <v>26.54</v>
          </cell>
          <cell r="H236" t="str">
            <v>OAE</v>
          </cell>
        </row>
        <row r="237">
          <cell r="A237" t="str">
            <v>10.300.33</v>
          </cell>
          <cell r="B237" t="str">
            <v>GROUT</v>
          </cell>
          <cell r="C237" t="str">
            <v>kg</v>
          </cell>
          <cell r="E237">
            <v>7.81</v>
          </cell>
          <cell r="F237">
            <v>2.5499999999999998</v>
          </cell>
          <cell r="G237">
            <v>10.36</v>
          </cell>
          <cell r="H237" t="str">
            <v>OAE</v>
          </cell>
        </row>
        <row r="238">
          <cell r="A238" t="str">
            <v>10.300.34</v>
          </cell>
          <cell r="B238" t="str">
            <v>BARREIRA DE CONCRETO, INCL. MÃO DE OBRA E MATERIAL</v>
          </cell>
          <cell r="C238" t="str">
            <v>m</v>
          </cell>
          <cell r="D238" t="str">
            <v>DNER-ES-335/97</v>
          </cell>
          <cell r="E238">
            <v>70.09</v>
          </cell>
          <cell r="F238">
            <v>22.91</v>
          </cell>
          <cell r="G238">
            <v>93</v>
          </cell>
          <cell r="H238" t="str">
            <v>OAE</v>
          </cell>
        </row>
        <row r="239">
          <cell r="A239" t="str">
            <v>10.300.47</v>
          </cell>
          <cell r="B239" t="str">
            <v>DRENO DE FERRO GALVANIZADO 2"</v>
          </cell>
          <cell r="C239" t="str">
            <v>unid.</v>
          </cell>
          <cell r="D239" t="str">
            <v>ES-OA-36/96</v>
          </cell>
          <cell r="E239">
            <v>8.48</v>
          </cell>
          <cell r="F239">
            <v>2.77</v>
          </cell>
          <cell r="G239">
            <v>11.25</v>
          </cell>
          <cell r="H239" t="str">
            <v>OAE</v>
          </cell>
        </row>
        <row r="240">
          <cell r="A240" t="str">
            <v>10.500.38</v>
          </cell>
          <cell r="B240" t="str">
            <v>REMOÇÃO DE CERCAS DE ARAME FARPADO</v>
          </cell>
          <cell r="C240" t="str">
            <v>m</v>
          </cell>
          <cell r="D240" t="str">
            <v>DNER-ES 338/97</v>
          </cell>
          <cell r="E240">
            <v>2.54</v>
          </cell>
          <cell r="F240">
            <v>0.83</v>
          </cell>
          <cell r="G240">
            <v>3.37</v>
          </cell>
          <cell r="H240" t="str">
            <v>Obras Comp.</v>
          </cell>
        </row>
        <row r="241">
          <cell r="A241" t="str">
            <v>10.500.39</v>
          </cell>
          <cell r="B241" t="str">
            <v>MANTA GEOTEXTIL P/REFORÇO DE FUNDAÃO DE ATERRO</v>
          </cell>
          <cell r="C241" t="str">
            <v>m²</v>
          </cell>
          <cell r="E241">
            <v>3.5100000000000002</v>
          </cell>
          <cell r="F241">
            <v>1.1499999999999999</v>
          </cell>
          <cell r="G241">
            <v>4.66</v>
          </cell>
          <cell r="H241" t="str">
            <v>Obras Comp.</v>
          </cell>
        </row>
        <row r="242">
          <cell r="A242" t="str">
            <v>10.500.40</v>
          </cell>
          <cell r="B242" t="str">
            <v>GEOFORMA TÊXTIL TIPO BOLSACRETO BC - 200 kg DE CIMENTO/m3</v>
          </cell>
          <cell r="C242" t="str">
            <v>m³</v>
          </cell>
          <cell r="D242" t="str">
            <v>EC-01</v>
          </cell>
          <cell r="E242">
            <v>51.69</v>
          </cell>
          <cell r="F242">
            <v>16.89</v>
          </cell>
          <cell r="G242">
            <v>68.58</v>
          </cell>
          <cell r="H242" t="str">
            <v>OAE</v>
          </cell>
        </row>
        <row r="243">
          <cell r="A243" t="str">
            <v>10.500.41</v>
          </cell>
          <cell r="B243" t="str">
            <v>GEOFORMA TÊXTIL TIPO COLCHACRETO A-15 - 200 kg DE CIMENTO/m3</v>
          </cell>
          <cell r="C243" t="str">
            <v>m²</v>
          </cell>
          <cell r="D243" t="str">
            <v>EC-01</v>
          </cell>
          <cell r="E243">
            <v>28.94</v>
          </cell>
          <cell r="F243">
            <v>9.4600000000000009</v>
          </cell>
          <cell r="G243">
            <v>38.400000000000006</v>
          </cell>
          <cell r="H243" t="str">
            <v>OAE</v>
          </cell>
        </row>
        <row r="244">
          <cell r="A244" t="str">
            <v>10.550.19</v>
          </cell>
          <cell r="B244" t="str">
            <v>MANTA VEGETAL</v>
          </cell>
          <cell r="C244" t="str">
            <v>m²</v>
          </cell>
          <cell r="D244" t="str">
            <v>EC-PCE-03</v>
          </cell>
          <cell r="E244">
            <v>2.62</v>
          </cell>
          <cell r="F244">
            <v>0.86</v>
          </cell>
          <cell r="G244">
            <v>3.48</v>
          </cell>
          <cell r="H244" t="str">
            <v>OAE</v>
          </cell>
        </row>
        <row r="245">
          <cell r="A245" t="str">
            <v>10.550.20</v>
          </cell>
          <cell r="B245" t="str">
            <v>SEMEADURA MANUAL</v>
          </cell>
          <cell r="C245" t="str">
            <v>m²</v>
          </cell>
          <cell r="D245" t="str">
            <v>DNER-ES-341/97</v>
          </cell>
          <cell r="E245">
            <v>1.04</v>
          </cell>
          <cell r="F245">
            <v>0.34</v>
          </cell>
          <cell r="G245">
            <v>1.3800000000000001</v>
          </cell>
          <cell r="H245" t="str">
            <v>Meio Ambiente</v>
          </cell>
        </row>
        <row r="246">
          <cell r="A246" t="str">
            <v>10.600.10</v>
          </cell>
          <cell r="B246" t="str">
            <v>FORNECIMENTO E LANÇAMENTO DE ARGAMASSA ESTRUT. SIKAGROUT TIX C/ADIÇÃO DE 30% DE PEDRISCO P/EXEC. DE CALÇOS E BERÇOS DE APOIOS</v>
          </cell>
          <cell r="C246" t="str">
            <v>m³</v>
          </cell>
          <cell r="E246">
            <v>1586.14</v>
          </cell>
          <cell r="F246">
            <v>518.35</v>
          </cell>
          <cell r="G246">
            <v>2104.4900000000002</v>
          </cell>
          <cell r="H246" t="str">
            <v>OAE</v>
          </cell>
        </row>
        <row r="247">
          <cell r="A247" t="str">
            <v>10.600.30</v>
          </cell>
          <cell r="B247" t="str">
            <v>FORNECIMENTO, CORTE E COLOCAÇÃO DE 4 Ø 15,2mm - AÇO CP-190 RB</v>
          </cell>
          <cell r="C247" t="str">
            <v>kg</v>
          </cell>
          <cell r="E247">
            <v>4.4399999999999995</v>
          </cell>
          <cell r="F247">
            <v>1.45</v>
          </cell>
          <cell r="G247">
            <v>5.89</v>
          </cell>
          <cell r="H247" t="str">
            <v>OAE</v>
          </cell>
        </row>
        <row r="248">
          <cell r="A248" t="str">
            <v>10.600.32</v>
          </cell>
          <cell r="B248" t="str">
            <v>PROTENSÃO E ANCORAGEM ATIVA PARA 4 Ø 15,2MM</v>
          </cell>
          <cell r="C248" t="str">
            <v>unid.</v>
          </cell>
          <cell r="E248">
            <v>125.68</v>
          </cell>
          <cell r="F248">
            <v>41.07</v>
          </cell>
          <cell r="G248">
            <v>166.75</v>
          </cell>
          <cell r="H248" t="str">
            <v>OAE</v>
          </cell>
        </row>
        <row r="249">
          <cell r="A249" t="str">
            <v>10.600.34</v>
          </cell>
          <cell r="B249" t="str">
            <v>FORNECIMENTOE COLOCAÇÃO DE BAINHAS CORRUGADAS Ø 45MM E INJEÇÃO DE NATA DE CIMENTO</v>
          </cell>
          <cell r="C249" t="str">
            <v>m</v>
          </cell>
          <cell r="E249">
            <v>82.09</v>
          </cell>
          <cell r="F249">
            <v>26.83</v>
          </cell>
          <cell r="G249">
            <v>108.92</v>
          </cell>
          <cell r="H249" t="str">
            <v>OAE</v>
          </cell>
        </row>
        <row r="250">
          <cell r="A250" t="str">
            <v>10.600.25</v>
          </cell>
          <cell r="B250" t="str">
            <v>FORNECIMENTO, CORTE E COLOCAÇÃO DE 12 Ø 15,2mm - AÇO CP-190 RB</v>
          </cell>
          <cell r="C250" t="str">
            <v>kg</v>
          </cell>
          <cell r="E250">
            <v>4.4399999999999995</v>
          </cell>
          <cell r="F250">
            <v>1.45</v>
          </cell>
          <cell r="G250">
            <v>5.89</v>
          </cell>
          <cell r="H250" t="str">
            <v>OAE</v>
          </cell>
        </row>
        <row r="251">
          <cell r="A251" t="str">
            <v>10.600.26</v>
          </cell>
          <cell r="B251" t="str">
            <v>PROTENSÃO E ANCORAGEM ATIVA PARA 12 Ø 15,2MM</v>
          </cell>
          <cell r="C251" t="str">
            <v>unid.</v>
          </cell>
          <cell r="E251">
            <v>423.68</v>
          </cell>
          <cell r="F251">
            <v>138.46</v>
          </cell>
          <cell r="G251">
            <v>562.14</v>
          </cell>
          <cell r="H251" t="str">
            <v>OAE</v>
          </cell>
        </row>
        <row r="252">
          <cell r="A252" t="str">
            <v>10.600.27</v>
          </cell>
          <cell r="B252" t="str">
            <v>FORNECIMENTOE COLOCAÇÃO DE BAINHAS CORRUGADAS Ø 70MM E INJEÇÃO DE NATA DE CIMENTO</v>
          </cell>
          <cell r="C252" t="str">
            <v>m</v>
          </cell>
          <cell r="E252">
            <v>84.490000000000009</v>
          </cell>
          <cell r="F252">
            <v>27.61</v>
          </cell>
          <cell r="G252">
            <v>112.10000000000001</v>
          </cell>
          <cell r="H252" t="str">
            <v>OAE</v>
          </cell>
        </row>
        <row r="253">
          <cell r="A253" t="str">
            <v>10.600.28</v>
          </cell>
          <cell r="B253" t="str">
            <v>TRANSPORTE, LANÇAMENTO E POSICIONAMENTO DE PRÉ-LAJE DE CONCRETO ARMADO</v>
          </cell>
          <cell r="C253" t="str">
            <v>unid.</v>
          </cell>
          <cell r="E253">
            <v>86.37</v>
          </cell>
          <cell r="F253">
            <v>28.23</v>
          </cell>
          <cell r="G253">
            <v>114.60000000000001</v>
          </cell>
          <cell r="H253" t="str">
            <v>OAE</v>
          </cell>
        </row>
        <row r="254">
          <cell r="A254" t="str">
            <v>10.600.29</v>
          </cell>
          <cell r="B254" t="str">
            <v>FORNECIMENTO E COLOCAÇÃO DE JUNTA DE PAVIMENTO TIPO JEENE - JJ5070</v>
          </cell>
          <cell r="C254" t="str">
            <v>m</v>
          </cell>
          <cell r="E254">
            <v>163.41999999999999</v>
          </cell>
          <cell r="F254">
            <v>53.41</v>
          </cell>
          <cell r="G254">
            <v>216.82999999999998</v>
          </cell>
          <cell r="H254" t="str">
            <v>OAE</v>
          </cell>
        </row>
        <row r="255">
          <cell r="A255" t="str">
            <v>10.600.35</v>
          </cell>
          <cell r="B255" t="str">
            <v>EXECUÇÃO DE ESTACAS ESCAVADAS DIAM=1,20M, C/LAMA BETONÍTICA, INCL. ESCAVAÇÃO E MATERIAIS</v>
          </cell>
          <cell r="C255" t="str">
            <v>m</v>
          </cell>
          <cell r="D255" t="str">
            <v>DNER-ES 334/97</v>
          </cell>
          <cell r="E255">
            <v>250.82</v>
          </cell>
          <cell r="F255">
            <v>81.97</v>
          </cell>
          <cell r="G255">
            <v>332.78999999999996</v>
          </cell>
          <cell r="H255" t="str">
            <v>OAE</v>
          </cell>
        </row>
        <row r="256">
          <cell r="A256" t="str">
            <v>10.600.36</v>
          </cell>
          <cell r="B256" t="str">
            <v>EXECUÇÃO DE ESTACAS ESCAVADAS DIAM=1,50M, C/LAMA BETONÍTICA, INCL. ESCAVAÇÃO E MATERIAIS</v>
          </cell>
          <cell r="C256" t="str">
            <v>m</v>
          </cell>
          <cell r="D256" t="str">
            <v>DNER-ES 334/97</v>
          </cell>
          <cell r="E256">
            <v>374.74</v>
          </cell>
          <cell r="F256">
            <v>122.47</v>
          </cell>
          <cell r="G256">
            <v>497.21000000000004</v>
          </cell>
          <cell r="H256" t="str">
            <v>OAE</v>
          </cell>
        </row>
        <row r="260">
          <cell r="A260" t="str">
            <v>TRANSPORTES</v>
          </cell>
        </row>
        <row r="261">
          <cell r="A261" t="str">
            <v>A.00.001.05</v>
          </cell>
          <cell r="B261" t="str">
            <v>BASC. 10M3 LOCAL ÑPAV - CONSTRUÇÃO</v>
          </cell>
          <cell r="C261" t="str">
            <v>tkm</v>
          </cell>
          <cell r="E261">
            <v>0.23</v>
          </cell>
          <cell r="F261" t="str">
            <v>R. SUL</v>
          </cell>
          <cell r="G261">
            <v>37257</v>
          </cell>
          <cell r="H261" t="str">
            <v>Transportes</v>
          </cell>
        </row>
        <row r="262">
          <cell r="A262" t="str">
            <v>A.00.001.40</v>
          </cell>
          <cell r="B262" t="str">
            <v>CARROC. 15T LOCAL ÑPAV - GERAL</v>
          </cell>
          <cell r="C262" t="str">
            <v>tkm</v>
          </cell>
          <cell r="E262">
            <v>0.3</v>
          </cell>
          <cell r="F262" t="str">
            <v>R. SUL</v>
          </cell>
          <cell r="G262">
            <v>37257</v>
          </cell>
          <cell r="H262" t="str">
            <v>Transportes</v>
          </cell>
        </row>
        <row r="263">
          <cell r="A263" t="str">
            <v>A.00.001.90</v>
          </cell>
          <cell r="B263" t="str">
            <v>CARROC. 15T COM. ÑPAV - GERAL</v>
          </cell>
          <cell r="C263" t="str">
            <v>tkm</v>
          </cell>
          <cell r="D263" t="str">
            <v xml:space="preserve">  </v>
          </cell>
          <cell r="E263">
            <v>0.17</v>
          </cell>
          <cell r="F263" t="str">
            <v>R. SUL</v>
          </cell>
          <cell r="G263">
            <v>37257</v>
          </cell>
          <cell r="H263" t="str">
            <v>Transportes</v>
          </cell>
        </row>
        <row r="264">
          <cell r="A264" t="str">
            <v>A.00.001.91</v>
          </cell>
          <cell r="B264" t="str">
            <v>BASC. 10m3 COM. ÑPAV - CONSTRUÇÃO</v>
          </cell>
          <cell r="C264" t="str">
            <v>tkm</v>
          </cell>
          <cell r="E264">
            <v>0.17</v>
          </cell>
          <cell r="F264" t="str">
            <v>R. SUL</v>
          </cell>
          <cell r="G264">
            <v>37257</v>
          </cell>
          <cell r="H264" t="str">
            <v>Transportes</v>
          </cell>
        </row>
        <row r="265">
          <cell r="A265" t="str">
            <v>A.00.002.05</v>
          </cell>
          <cell r="B265" t="str">
            <v>BASC. 10M3 COM. PAV - CONSTRUÇÃO</v>
          </cell>
          <cell r="C265" t="str">
            <v>tkm</v>
          </cell>
          <cell r="E265">
            <v>0.11</v>
          </cell>
          <cell r="F265" t="str">
            <v>R. SUL</v>
          </cell>
          <cell r="G265">
            <v>37257</v>
          </cell>
          <cell r="H265" t="str">
            <v>Transportes</v>
          </cell>
        </row>
        <row r="266">
          <cell r="A266" t="str">
            <v>A.00.002.40</v>
          </cell>
          <cell r="B266" t="str">
            <v>CARROC. 15T-PAV-LOCAL - GERAL</v>
          </cell>
          <cell r="C266" t="str">
            <v>tkm</v>
          </cell>
          <cell r="E266">
            <v>0.22</v>
          </cell>
          <cell r="F266" t="str">
            <v>R. SUL</v>
          </cell>
          <cell r="G266">
            <v>37257</v>
          </cell>
          <cell r="H266" t="str">
            <v>Transportes</v>
          </cell>
        </row>
        <row r="267">
          <cell r="A267" t="str">
            <v>A.00.002.90</v>
          </cell>
          <cell r="B267" t="str">
            <v>CARROC. 15T-PAV-COM - GERAL</v>
          </cell>
          <cell r="C267" t="str">
            <v>tkm</v>
          </cell>
          <cell r="E267">
            <v>0.11</v>
          </cell>
          <cell r="F267" t="str">
            <v>R. SUL</v>
          </cell>
          <cell r="G267">
            <v>37257</v>
          </cell>
          <cell r="H267" t="str">
            <v>Transportes</v>
          </cell>
        </row>
        <row r="268">
          <cell r="A268" t="str">
            <v>A.00.002.91</v>
          </cell>
          <cell r="B268" t="str">
            <v>BASC. 10m3 COM PAV - GERAL</v>
          </cell>
          <cell r="C268" t="str">
            <v>tkm</v>
          </cell>
          <cell r="E268">
            <v>0.11</v>
          </cell>
          <cell r="F268" t="str">
            <v>R. SUL</v>
          </cell>
          <cell r="G268">
            <v>37257</v>
          </cell>
          <cell r="H268" t="str">
            <v>Transportes</v>
          </cell>
        </row>
        <row r="269">
          <cell r="A269" t="str">
            <v>A.00.102.00</v>
          </cell>
          <cell r="B269" t="str">
            <v>BASC. PARA MISTURA BETUMINOSA</v>
          </cell>
          <cell r="C269" t="str">
            <v>tkm</v>
          </cell>
          <cell r="E269">
            <v>0.48</v>
          </cell>
          <cell r="F269" t="str">
            <v>R. SUL</v>
          </cell>
          <cell r="G269">
            <v>37257</v>
          </cell>
          <cell r="H269" t="str">
            <v>Transportes</v>
          </cell>
        </row>
        <row r="270">
          <cell r="A270" t="str">
            <v>A.00.112.90</v>
          </cell>
          <cell r="B270" t="str">
            <v>CARRETA TANQUE A QUENTE</v>
          </cell>
          <cell r="C270" t="str">
            <v>tkm</v>
          </cell>
          <cell r="H270" t="str">
            <v>Transportes</v>
          </cell>
        </row>
        <row r="271">
          <cell r="A271" t="str">
            <v>A.00.112.91</v>
          </cell>
          <cell r="B271" t="str">
            <v>CARRETA TANQUE CONVENCIONAL</v>
          </cell>
          <cell r="C271" t="str">
            <v>tkm</v>
          </cell>
          <cell r="H271" t="str">
            <v>Transportes</v>
          </cell>
        </row>
        <row r="272">
          <cell r="A272" t="str">
            <v>CUSTOS BÁSICOS</v>
          </cell>
        </row>
        <row r="273">
          <cell r="A273" t="str">
            <v>A.01.100.01</v>
          </cell>
          <cell r="B273" t="str">
            <v>LIMPEZA CAMADA VEGETAL EM JAZIDA</v>
          </cell>
          <cell r="C273" t="str">
            <v>m²</v>
          </cell>
          <cell r="E273">
            <v>0.16</v>
          </cell>
          <cell r="H273" t="str">
            <v>Custos Básicos</v>
          </cell>
        </row>
        <row r="274">
          <cell r="A274" t="str">
            <v>A.01.105.01</v>
          </cell>
          <cell r="B274" t="str">
            <v>EXPURGO DE JAZIDA</v>
          </cell>
          <cell r="C274" t="str">
            <v>m³</v>
          </cell>
          <cell r="E274">
            <v>0.87</v>
          </cell>
          <cell r="H274" t="str">
            <v>Custos Básicos</v>
          </cell>
        </row>
        <row r="275">
          <cell r="A275" t="str">
            <v>A.01.120.01</v>
          </cell>
          <cell r="B275" t="str">
            <v>ESCAVAÇÃO E CARGA DE MATERIAL DE JAZIDA</v>
          </cell>
          <cell r="C275" t="str">
            <v>m³</v>
          </cell>
          <cell r="E275">
            <v>2.2999999999999998</v>
          </cell>
          <cell r="H275" t="str">
            <v>Custos Básicos</v>
          </cell>
        </row>
        <row r="276">
          <cell r="A276" t="str">
            <v>A.01.150.02</v>
          </cell>
          <cell r="B276" t="str">
            <v>ROCHA P/BRITAGEM C/PERFURATRIZ MANUAL</v>
          </cell>
          <cell r="C276" t="str">
            <v>m³</v>
          </cell>
          <cell r="E276">
            <v>14</v>
          </cell>
          <cell r="H276" t="str">
            <v>Custos Básicos</v>
          </cell>
        </row>
        <row r="277">
          <cell r="A277" t="str">
            <v>A.01.155.02</v>
          </cell>
          <cell r="B277" t="str">
            <v>RACHÃO P/COLCHÃO DRENANTE EM REBAIXO DE ROCHA</v>
          </cell>
          <cell r="C277" t="str">
            <v>m³</v>
          </cell>
          <cell r="E277">
            <v>10.7</v>
          </cell>
          <cell r="H277" t="str">
            <v>Custos Básicos</v>
          </cell>
        </row>
        <row r="278">
          <cell r="A278" t="str">
            <v>A.01.390.02</v>
          </cell>
          <cell r="B278" t="str">
            <v>USINAGEM DE CBUQ (CAPA DE ROLAMENTO) - FAIXA C</v>
          </cell>
          <cell r="C278" t="str">
            <v>t</v>
          </cell>
          <cell r="E278">
            <v>45.11</v>
          </cell>
          <cell r="H278" t="str">
            <v>Custos Básicos</v>
          </cell>
        </row>
        <row r="279">
          <cell r="A279" t="str">
            <v>A.01.390.03</v>
          </cell>
          <cell r="B279" t="str">
            <v>USINAGEM DE CBUQ (BINDER) - FAIXA B</v>
          </cell>
          <cell r="C279" t="str">
            <v>t</v>
          </cell>
          <cell r="E279">
            <v>31.96</v>
          </cell>
          <cell r="H279" t="str">
            <v>Custos Básicos</v>
          </cell>
        </row>
        <row r="280">
          <cell r="A280" t="str">
            <v>A.01.396.01</v>
          </cell>
          <cell r="B280" t="str">
            <v>USINAGEM DE SOLO-CIMENTO</v>
          </cell>
          <cell r="C280" t="str">
            <v>m³</v>
          </cell>
          <cell r="E280">
            <v>68.33</v>
          </cell>
          <cell r="H280" t="str">
            <v>Custos Básicos</v>
          </cell>
        </row>
        <row r="281">
          <cell r="A281" t="str">
            <v>A.01.396.02</v>
          </cell>
          <cell r="B281" t="str">
            <v>USINAGEM DE SOLO MELHORADO C/CIMENTO</v>
          </cell>
          <cell r="C281" t="str">
            <v>m³</v>
          </cell>
          <cell r="E281">
            <v>39.47</v>
          </cell>
          <cell r="H281" t="str">
            <v>Custos Básicos</v>
          </cell>
        </row>
        <row r="282">
          <cell r="A282" t="str">
            <v>A.01.401.01</v>
          </cell>
          <cell r="B282" t="str">
            <v>FORMA COMUM DE MADEIRA</v>
          </cell>
          <cell r="C282" t="str">
            <v>m²</v>
          </cell>
          <cell r="E282">
            <v>21.799999999999997</v>
          </cell>
          <cell r="H282" t="str">
            <v>Custos Básicos</v>
          </cell>
        </row>
        <row r="283">
          <cell r="A283" t="str">
            <v>A.01.402.01</v>
          </cell>
          <cell r="B283" t="str">
            <v>FORMA DE PLACA COMPENSADA RESINADA</v>
          </cell>
          <cell r="C283" t="str">
            <v>m²</v>
          </cell>
          <cell r="E283">
            <v>16.11</v>
          </cell>
          <cell r="H283" t="str">
            <v>Custos Básicos</v>
          </cell>
        </row>
        <row r="284">
          <cell r="A284" t="str">
            <v>A.01.404.01</v>
          </cell>
          <cell r="B284" t="str">
            <v>FORMA P/TUBULÃO</v>
          </cell>
          <cell r="C284" t="str">
            <v>m²</v>
          </cell>
          <cell r="E284">
            <v>10.33</v>
          </cell>
          <cell r="H284" t="str">
            <v>Custos Básicos</v>
          </cell>
        </row>
        <row r="285">
          <cell r="A285" t="str">
            <v>A.01.407.01</v>
          </cell>
          <cell r="B285" t="str">
            <v>CONFECÇÃO E LANÇAMENTO DE CONCRETO MAGRO EM BETONEIRA</v>
          </cell>
          <cell r="C285" t="str">
            <v>m³</v>
          </cell>
          <cell r="E285">
            <v>155.99</v>
          </cell>
          <cell r="H285" t="str">
            <v>Custos Básicos</v>
          </cell>
        </row>
        <row r="286">
          <cell r="A286" t="str">
            <v>A.01.410.01</v>
          </cell>
          <cell r="B286" t="str">
            <v>CONCRETO FCK=10MPA</v>
          </cell>
          <cell r="C286" t="str">
            <v>m³</v>
          </cell>
          <cell r="E286">
            <v>183.42</v>
          </cell>
          <cell r="H286" t="str">
            <v>Custos Básicos</v>
          </cell>
        </row>
        <row r="287">
          <cell r="A287" t="str">
            <v>A.01.412.01</v>
          </cell>
          <cell r="B287" t="str">
            <v>CONCRETO FCK=12MPA</v>
          </cell>
          <cell r="C287" t="str">
            <v>m³</v>
          </cell>
          <cell r="E287">
            <v>190.76999999999998</v>
          </cell>
          <cell r="H287" t="str">
            <v>Custos Básicos</v>
          </cell>
        </row>
        <row r="288">
          <cell r="A288" t="str">
            <v>A.01.415.01</v>
          </cell>
          <cell r="B288" t="str">
            <v>CONCRETO ESTRUTURAL FCK=15MPA</v>
          </cell>
          <cell r="C288" t="str">
            <v>m³</v>
          </cell>
          <cell r="E288">
            <v>198.69</v>
          </cell>
          <cell r="H288" t="str">
            <v>Custos Básicos</v>
          </cell>
        </row>
        <row r="289">
          <cell r="A289" t="str">
            <v>A.01.418.01</v>
          </cell>
          <cell r="B289" t="str">
            <v>CONCRETO ESTRUTURAL FCK=18MPA</v>
          </cell>
          <cell r="C289" t="str">
            <v>m³</v>
          </cell>
          <cell r="E289">
            <v>206.28</v>
          </cell>
          <cell r="H289" t="str">
            <v>Custos Básicos</v>
          </cell>
        </row>
        <row r="290">
          <cell r="A290" t="str">
            <v>A.01.422.01</v>
          </cell>
          <cell r="B290" t="str">
            <v>CONCRETO ESTRUTURAL FCK=22MPA</v>
          </cell>
          <cell r="C290" t="str">
            <v>m³</v>
          </cell>
          <cell r="E290">
            <v>220</v>
          </cell>
          <cell r="H290" t="str">
            <v>Custos Básicos</v>
          </cell>
        </row>
        <row r="291">
          <cell r="A291" t="str">
            <v>A.01.423.00</v>
          </cell>
          <cell r="B291" t="str">
            <v>CONCRETO FCK=18MPA P/PRÉ-MOLDADOS</v>
          </cell>
          <cell r="C291" t="str">
            <v>m³</v>
          </cell>
          <cell r="E291">
            <v>202.14000000000004</v>
          </cell>
          <cell r="H291" t="str">
            <v>Custos Básicos</v>
          </cell>
        </row>
        <row r="292">
          <cell r="A292" t="str">
            <v>A.01.424.00</v>
          </cell>
          <cell r="B292" t="str">
            <v>CONCRETO POROSO P/PRÉ-MOLDADOS (TUBOS)</v>
          </cell>
          <cell r="C292" t="str">
            <v>m³</v>
          </cell>
          <cell r="E292">
            <v>200.13000000000002</v>
          </cell>
          <cell r="H292" t="str">
            <v>Custos Básicos</v>
          </cell>
        </row>
        <row r="293">
          <cell r="A293" t="str">
            <v>A.01.450.01</v>
          </cell>
          <cell r="B293" t="str">
            <v>ESCORAMENTO DE BUEIROS CELULARES</v>
          </cell>
          <cell r="C293" t="str">
            <v>m³</v>
          </cell>
          <cell r="E293">
            <v>18.939999999999998</v>
          </cell>
          <cell r="H293" t="str">
            <v>Custos Básicos</v>
          </cell>
        </row>
        <row r="294">
          <cell r="A294" t="str">
            <v>A.01.512.10</v>
          </cell>
          <cell r="B294" t="str">
            <v>CONCRETO CICLÓPICO FCK=12MPA</v>
          </cell>
          <cell r="C294" t="str">
            <v>m³</v>
          </cell>
          <cell r="E294">
            <v>157.22</v>
          </cell>
          <cell r="H294" t="str">
            <v>Custos Básicos</v>
          </cell>
        </row>
        <row r="295">
          <cell r="A295" t="str">
            <v>A.01.515.10</v>
          </cell>
          <cell r="B295" t="str">
            <v>CONCRETO CICLÓPICO FCK=15MPA</v>
          </cell>
          <cell r="C295" t="str">
            <v>m³</v>
          </cell>
          <cell r="E295">
            <v>162.76000000000002</v>
          </cell>
          <cell r="H295" t="str">
            <v>Custos Básicos</v>
          </cell>
        </row>
        <row r="296">
          <cell r="A296" t="str">
            <v>A.01.580.01</v>
          </cell>
          <cell r="B296" t="str">
            <v>FORNECIMENTO, PREPARO E COLOCAÇÃO DE AÇO CA-60</v>
          </cell>
          <cell r="C296" t="str">
            <v>kg</v>
          </cell>
          <cell r="E296">
            <v>2.9599999999999995</v>
          </cell>
          <cell r="H296" t="str">
            <v>Custos Básicos</v>
          </cell>
        </row>
        <row r="297">
          <cell r="A297" t="str">
            <v>A.01.580.02</v>
          </cell>
          <cell r="B297" t="str">
            <v>FORNECIMENTO, PREPARO E COLOCAÇÃO DE AÇO CA-50</v>
          </cell>
          <cell r="C297" t="str">
            <v>kg</v>
          </cell>
          <cell r="E297">
            <v>2.8699999999999997</v>
          </cell>
          <cell r="H297" t="str">
            <v>Custos Básicos</v>
          </cell>
        </row>
        <row r="298">
          <cell r="A298" t="str">
            <v>A.01.603.01</v>
          </cell>
          <cell r="B298" t="str">
            <v>ARGAMASSA CIMENTO AREIA 1:3</v>
          </cell>
          <cell r="C298" t="str">
            <v>m³</v>
          </cell>
          <cell r="E298">
            <v>209.98999999999998</v>
          </cell>
          <cell r="H298" t="str">
            <v>Custos Básicos</v>
          </cell>
        </row>
        <row r="299">
          <cell r="A299" t="str">
            <v>A.01.604.01</v>
          </cell>
          <cell r="B299" t="str">
            <v>ARGAMASSA CIMENTO AREIA 1:4</v>
          </cell>
          <cell r="C299" t="str">
            <v>m³</v>
          </cell>
          <cell r="E299">
            <v>180.47</v>
          </cell>
          <cell r="H299" t="str">
            <v>Custos Básicos</v>
          </cell>
        </row>
        <row r="300">
          <cell r="A300" t="str">
            <v>A.01.620.01</v>
          </cell>
          <cell r="B300" t="str">
            <v>ARGAMASSA CIMENTO SOLO 1:10</v>
          </cell>
          <cell r="C300" t="str">
            <v>m³</v>
          </cell>
          <cell r="E300">
            <v>84.59</v>
          </cell>
          <cell r="H300" t="str">
            <v>Custos Básicos</v>
          </cell>
        </row>
        <row r="301">
          <cell r="A301" t="str">
            <v>A.01.730.00</v>
          </cell>
          <cell r="B301" t="str">
            <v>CONCRETO FCK=18MPA P/PRÉ-MOLDADOS (MOURÕES)</v>
          </cell>
          <cell r="C301" t="str">
            <v>m³</v>
          </cell>
          <cell r="E301">
            <v>194.5</v>
          </cell>
          <cell r="H301" t="str">
            <v>Custos Básicos</v>
          </cell>
        </row>
        <row r="302">
          <cell r="A302" t="str">
            <v>A.01.730.01</v>
          </cell>
          <cell r="B302" t="str">
            <v>MOURÃO DE CONCRETO ESTICADOR SEÇÃO QUADRADA 15CM</v>
          </cell>
          <cell r="C302" t="str">
            <v>unid.</v>
          </cell>
          <cell r="E302">
            <v>19.82</v>
          </cell>
          <cell r="H302" t="str">
            <v>Custos Básicos</v>
          </cell>
        </row>
        <row r="303">
          <cell r="A303" t="str">
            <v>A.01.735.01</v>
          </cell>
          <cell r="B303" t="str">
            <v>MOURÃO DE CONCRETO SUPORTE SEÇÃO QUADRADA 11CM</v>
          </cell>
          <cell r="C303" t="str">
            <v>unid.</v>
          </cell>
          <cell r="E303">
            <v>13.5</v>
          </cell>
          <cell r="H303" t="str">
            <v>Custos Básicos</v>
          </cell>
        </row>
        <row r="304">
          <cell r="A304" t="str">
            <v>A.01.740.01</v>
          </cell>
          <cell r="B304" t="str">
            <v>TUBO DE CONCRETO PERFURADO D=0,20M</v>
          </cell>
          <cell r="C304" t="str">
            <v>m</v>
          </cell>
          <cell r="E304">
            <v>9.33</v>
          </cell>
          <cell r="H304" t="str">
            <v>Custos Básicos</v>
          </cell>
        </row>
        <row r="305">
          <cell r="A305" t="str">
            <v>A.01.741.01</v>
          </cell>
          <cell r="B305" t="str">
            <v>TUBO DE CONCRETO POROSO D=0,20M</v>
          </cell>
          <cell r="C305" t="str">
            <v>m</v>
          </cell>
          <cell r="E305">
            <v>9.07</v>
          </cell>
          <cell r="H305" t="str">
            <v>Custos Básicos</v>
          </cell>
        </row>
        <row r="306">
          <cell r="A306" t="str">
            <v>A.01.745.01</v>
          </cell>
          <cell r="B306" t="str">
            <v>TUBO DE CONCRETO D=0,30M</v>
          </cell>
          <cell r="C306" t="str">
            <v>m</v>
          </cell>
          <cell r="E306">
            <v>15.2</v>
          </cell>
          <cell r="H306" t="str">
            <v>Custos Básicos</v>
          </cell>
        </row>
        <row r="307">
          <cell r="A307" t="str">
            <v>A.01.760.01</v>
          </cell>
          <cell r="B307" t="str">
            <v>TUBO DE CONCRETO ARMADO D=0,80M</v>
          </cell>
          <cell r="C307" t="str">
            <v>m</v>
          </cell>
          <cell r="E307">
            <v>123.72</v>
          </cell>
          <cell r="H307" t="str">
            <v>Custos Básicos</v>
          </cell>
        </row>
        <row r="308">
          <cell r="A308" t="str">
            <v>A.01.765.01</v>
          </cell>
          <cell r="B308" t="str">
            <v>TUBO DE CONCRETO ARMADO D=1,00M</v>
          </cell>
          <cell r="C308" t="str">
            <v>m</v>
          </cell>
          <cell r="E308">
            <v>186.10000000000002</v>
          </cell>
          <cell r="H308" t="str">
            <v>Custos Básicos</v>
          </cell>
        </row>
        <row r="309">
          <cell r="A309" t="str">
            <v>A.01.770.01</v>
          </cell>
          <cell r="B309" t="str">
            <v>TUBO DE CONCRETO ARMADO D=1,20M</v>
          </cell>
          <cell r="C309" t="str">
            <v>m</v>
          </cell>
          <cell r="E309">
            <v>256.64</v>
          </cell>
          <cell r="H309" t="str">
            <v>Custos Básicos</v>
          </cell>
        </row>
        <row r="310">
          <cell r="A310" t="str">
            <v>A.01.780.01</v>
          </cell>
          <cell r="B310" t="str">
            <v>OBTENÇÃO DE GRAMA P/REPLANTIO</v>
          </cell>
          <cell r="C310" t="str">
            <v>m²</v>
          </cell>
          <cell r="E310">
            <v>0.56000000000000005</v>
          </cell>
          <cell r="H310" t="str">
            <v>Custos Básicos</v>
          </cell>
        </row>
        <row r="311">
          <cell r="A311" t="str">
            <v>A.01.790.01</v>
          </cell>
          <cell r="B311" t="str">
            <v>GUIA DE MADEIRA 2,5X7,0CM</v>
          </cell>
          <cell r="C311" t="str">
            <v>m</v>
          </cell>
          <cell r="E311">
            <v>1.1599999999999999</v>
          </cell>
          <cell r="H311" t="str">
            <v>Custos Básicos</v>
          </cell>
        </row>
        <row r="312">
          <cell r="A312" t="str">
            <v>A.01.790.02</v>
          </cell>
          <cell r="B312" t="str">
            <v>GUIA DE MADEIRA 2,5X10,0CM</v>
          </cell>
          <cell r="C312" t="str">
            <v>m</v>
          </cell>
          <cell r="E312">
            <v>1.23</v>
          </cell>
          <cell r="H312" t="str">
            <v>Custos Básicos</v>
          </cell>
        </row>
        <row r="313">
          <cell r="A313" t="str">
            <v>A.01.890.01</v>
          </cell>
          <cell r="B313" t="str">
            <v>ESCAVAÇÃO MANUAL EM MATERIAL DE 1ª CATEGORIA</v>
          </cell>
          <cell r="C313" t="str">
            <v>m³</v>
          </cell>
          <cell r="E313">
            <v>12.45</v>
          </cell>
          <cell r="H313" t="str">
            <v>Custos Básicos</v>
          </cell>
        </row>
        <row r="314">
          <cell r="A314" t="str">
            <v>A.01.891.01</v>
          </cell>
          <cell r="B314" t="str">
            <v>ESCAVAÇÃO MANUAL DE VALA EM MATERIAL DE 1ª CATEGORIA</v>
          </cell>
          <cell r="C314" t="str">
            <v>m³</v>
          </cell>
          <cell r="E314">
            <v>14.4</v>
          </cell>
          <cell r="H314" t="str">
            <v>Custos Básicos</v>
          </cell>
        </row>
        <row r="315">
          <cell r="A315" t="str">
            <v>A.01.892.01</v>
          </cell>
          <cell r="B315" t="str">
            <v>ESCAVAÇÃO MECÂNICA DE VALA EM MATERIAL DE 1ª CATEGORIA</v>
          </cell>
          <cell r="C315" t="str">
            <v>m³</v>
          </cell>
          <cell r="E315">
            <v>1.78</v>
          </cell>
          <cell r="H315" t="str">
            <v>Custos Básicos</v>
          </cell>
        </row>
        <row r="316">
          <cell r="A316" t="str">
            <v>A.01.893.01</v>
          </cell>
          <cell r="B316" t="str">
            <v>COMPACTAÇÃO MANUAL</v>
          </cell>
          <cell r="C316" t="str">
            <v>m³</v>
          </cell>
          <cell r="E316">
            <v>5.14</v>
          </cell>
          <cell r="H316" t="str">
            <v>Custos Básicos</v>
          </cell>
        </row>
        <row r="317">
          <cell r="A317" t="str">
            <v>B.00.301.00</v>
          </cell>
          <cell r="B317" t="str">
            <v>ALVENARIA DE PEDRA ARGAMASSADA</v>
          </cell>
          <cell r="C317" t="str">
            <v>m³</v>
          </cell>
          <cell r="E317">
            <v>126.33000000000001</v>
          </cell>
          <cell r="H317" t="str">
            <v>Custos Básicos</v>
          </cell>
        </row>
        <row r="318">
          <cell r="A318" t="str">
            <v>B.00.903.01</v>
          </cell>
          <cell r="B318" t="str">
            <v>DENTES PARA BUEIROS DUPLOS D=1,00M</v>
          </cell>
          <cell r="C318" t="str">
            <v>unid.</v>
          </cell>
          <cell r="E318">
            <v>86.6</v>
          </cell>
          <cell r="H318" t="str">
            <v>Custos Básicos</v>
          </cell>
        </row>
        <row r="319">
          <cell r="A319" t="str">
            <v>B.00.904.01</v>
          </cell>
          <cell r="B319" t="str">
            <v>DENTES PARA BUEIROS DUPLOS D=1,20M</v>
          </cell>
          <cell r="C319" t="str">
            <v>unid.</v>
          </cell>
          <cell r="E319">
            <v>98.320000000000007</v>
          </cell>
          <cell r="H319" t="str">
            <v>Custos Básicos</v>
          </cell>
        </row>
        <row r="320">
          <cell r="A320" t="str">
            <v>B.00.907.01</v>
          </cell>
          <cell r="B320" t="str">
            <v>DENTES PARA BUEIROS SIMPLES D=0,80M</v>
          </cell>
          <cell r="C320" t="str">
            <v>unid.</v>
          </cell>
          <cell r="E320">
            <v>36.270000000000003</v>
          </cell>
          <cell r="H320" t="str">
            <v>Custos Básicos</v>
          </cell>
        </row>
        <row r="321">
          <cell r="A321" t="str">
            <v>B.00.908.01</v>
          </cell>
          <cell r="B321" t="str">
            <v>DENTES PARA BUEIROS SIMPLES D=1,00M</v>
          </cell>
          <cell r="C321" t="str">
            <v>unid.</v>
          </cell>
          <cell r="E321">
            <v>43.22</v>
          </cell>
          <cell r="H321" t="str">
            <v>Custos Básicos</v>
          </cell>
        </row>
        <row r="322">
          <cell r="A322" t="str">
            <v>B.00.909.01</v>
          </cell>
          <cell r="B322" t="str">
            <v>DENTES PARA BUEIROS SIMPLES D=1,20M</v>
          </cell>
          <cell r="C322" t="str">
            <v>unid.</v>
          </cell>
          <cell r="E322">
            <v>49.24</v>
          </cell>
          <cell r="H322" t="str">
            <v>Custos Básicos</v>
          </cell>
        </row>
        <row r="323">
          <cell r="A323" t="str">
            <v>B.00.911.01</v>
          </cell>
          <cell r="B323" t="str">
            <v>DENTES PARA BUEIROS TRIPLOS D=1,00M</v>
          </cell>
          <cell r="C323" t="str">
            <v>unid.</v>
          </cell>
          <cell r="E323">
            <v>127.64999999999999</v>
          </cell>
          <cell r="H323" t="str">
            <v>Custos Básicos</v>
          </cell>
        </row>
        <row r="324">
          <cell r="A324" t="str">
            <v>B.00.999.06</v>
          </cell>
          <cell r="B324" t="str">
            <v>SOLO LOCAL / SELO DE ARGILA APILOADO</v>
          </cell>
          <cell r="C324" t="str">
            <v>m³</v>
          </cell>
          <cell r="E324">
            <v>6.74</v>
          </cell>
          <cell r="H324" t="str">
            <v>Custos Básicos</v>
          </cell>
        </row>
        <row r="325">
          <cell r="H325" t="str">
            <v>Custos Básicos</v>
          </cell>
        </row>
        <row r="326">
          <cell r="H326" t="str">
            <v>Custos Básicos</v>
          </cell>
        </row>
        <row r="327">
          <cell r="H327" t="str">
            <v>Custos Básicos</v>
          </cell>
        </row>
        <row r="328">
          <cell r="H328" t="str">
            <v>Custos Básicos</v>
          </cell>
        </row>
        <row r="329">
          <cell r="H329" t="str">
            <v>Custos Básicos</v>
          </cell>
        </row>
        <row r="330">
          <cell r="H330" t="str">
            <v>Custos Básicos</v>
          </cell>
        </row>
        <row r="331">
          <cell r="H331" t="str">
            <v>Custos Básicos</v>
          </cell>
        </row>
        <row r="332">
          <cell r="H332" t="str">
            <v>Custos Básicos</v>
          </cell>
        </row>
        <row r="333">
          <cell r="H333" t="str">
            <v>Custos Básicos</v>
          </cell>
        </row>
        <row r="334">
          <cell r="H334" t="str">
            <v>Custos Básicos</v>
          </cell>
        </row>
        <row r="335">
          <cell r="H335" t="str">
            <v>Custos Básicos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7"/>
  <sheetViews>
    <sheetView showOutlineSymbols="0" showWhiteSpace="0" topLeftCell="A31" workbookViewId="0">
      <selection activeCell="D35" sqref="D35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9" ht="15" customHeight="1" x14ac:dyDescent="0.2">
      <c r="A1" s="129" t="s">
        <v>0</v>
      </c>
      <c r="B1" s="129"/>
      <c r="C1" s="129"/>
      <c r="D1" s="129"/>
      <c r="E1" s="129" t="s">
        <v>1</v>
      </c>
      <c r="F1" s="129"/>
      <c r="G1" s="83" t="s">
        <v>2</v>
      </c>
      <c r="H1" s="129" t="s">
        <v>3</v>
      </c>
      <c r="I1" s="129"/>
    </row>
    <row r="2" spans="1:9" ht="108" customHeight="1" x14ac:dyDescent="0.2">
      <c r="A2" s="130" t="s">
        <v>4</v>
      </c>
      <c r="B2" s="130"/>
      <c r="C2" s="130"/>
      <c r="D2" s="130"/>
      <c r="E2" s="127" t="s">
        <v>5</v>
      </c>
      <c r="F2" s="127"/>
      <c r="G2" s="88" t="s">
        <v>609</v>
      </c>
      <c r="H2" s="131" t="s">
        <v>606</v>
      </c>
      <c r="I2" s="131"/>
    </row>
    <row r="3" spans="1:9" ht="15" x14ac:dyDescent="0.25">
      <c r="A3" s="124" t="s">
        <v>6</v>
      </c>
      <c r="B3" s="125"/>
      <c r="C3" s="125"/>
      <c r="D3" s="125"/>
      <c r="E3" s="125"/>
      <c r="F3" s="125"/>
      <c r="G3" s="125"/>
      <c r="H3" s="125"/>
      <c r="I3" s="125"/>
    </row>
    <row r="4" spans="1:9" ht="30" customHeight="1" x14ac:dyDescent="0.2">
      <c r="A4" s="4" t="s">
        <v>7</v>
      </c>
      <c r="B4" s="5" t="s">
        <v>8</v>
      </c>
      <c r="C4" s="4" t="s">
        <v>9</v>
      </c>
      <c r="D4" s="4" t="s">
        <v>10</v>
      </c>
      <c r="E4" s="6" t="s">
        <v>11</v>
      </c>
      <c r="F4" s="5" t="s">
        <v>12</v>
      </c>
      <c r="G4" s="5" t="s">
        <v>13</v>
      </c>
      <c r="H4" s="5" t="s">
        <v>14</v>
      </c>
      <c r="I4" s="5" t="s">
        <v>15</v>
      </c>
    </row>
    <row r="5" spans="1:9" ht="24" customHeight="1" x14ac:dyDescent="0.2">
      <c r="A5" s="7"/>
      <c r="B5" s="7"/>
      <c r="C5" s="7"/>
      <c r="D5" s="17" t="s">
        <v>94</v>
      </c>
      <c r="E5" s="7"/>
      <c r="F5" s="84"/>
      <c r="G5" s="7"/>
      <c r="H5" s="7"/>
      <c r="I5" s="8">
        <f>G35</f>
        <v>3960000</v>
      </c>
    </row>
    <row r="6" spans="1:9" ht="24" customHeight="1" x14ac:dyDescent="0.2">
      <c r="A6" s="7" t="s">
        <v>16</v>
      </c>
      <c r="B6" s="7"/>
      <c r="C6" s="7"/>
      <c r="D6" s="17" t="s">
        <v>17</v>
      </c>
      <c r="E6" s="7"/>
      <c r="F6" s="84"/>
      <c r="G6" s="7"/>
      <c r="H6" s="7"/>
      <c r="I6" s="8">
        <v>2567.81</v>
      </c>
    </row>
    <row r="7" spans="1:9" ht="39" customHeight="1" x14ac:dyDescent="0.2">
      <c r="A7" s="9" t="s">
        <v>18</v>
      </c>
      <c r="B7" s="10">
        <v>4813</v>
      </c>
      <c r="C7" s="9" t="s">
        <v>19</v>
      </c>
      <c r="D7" s="18" t="s">
        <v>20</v>
      </c>
      <c r="E7" s="11" t="s">
        <v>21</v>
      </c>
      <c r="F7" s="85">
        <v>5</v>
      </c>
      <c r="G7" s="12">
        <v>215.01</v>
      </c>
      <c r="H7" s="12">
        <f>ROUND(G7 * (1 + 22.04 / 100), 2)</f>
        <v>262.39999999999998</v>
      </c>
      <c r="I7" s="12">
        <f>ROUND(F7 * H7, 2)</f>
        <v>1312</v>
      </c>
    </row>
    <row r="8" spans="1:9" ht="51.95" customHeight="1" x14ac:dyDescent="0.2">
      <c r="A8" s="13" t="s">
        <v>22</v>
      </c>
      <c r="B8" s="14">
        <v>10775</v>
      </c>
      <c r="C8" s="13" t="s">
        <v>19</v>
      </c>
      <c r="D8" s="19" t="s">
        <v>23</v>
      </c>
      <c r="E8" s="15" t="s">
        <v>24</v>
      </c>
      <c r="F8" s="86">
        <v>1.4</v>
      </c>
      <c r="G8" s="16">
        <v>735.01</v>
      </c>
      <c r="H8" s="16">
        <f>ROUND(G8 * (1 + 22.04 / 100), 2)</f>
        <v>897.01</v>
      </c>
      <c r="I8" s="16">
        <f>ROUND(F8 * H8, 2)</f>
        <v>1255.81</v>
      </c>
    </row>
    <row r="9" spans="1:9" ht="24" customHeight="1" x14ac:dyDescent="0.2">
      <c r="A9" s="7" t="s">
        <v>25</v>
      </c>
      <c r="B9" s="7"/>
      <c r="C9" s="7"/>
      <c r="D9" s="17" t="s">
        <v>26</v>
      </c>
      <c r="E9" s="7"/>
      <c r="F9" s="84"/>
      <c r="G9" s="7"/>
      <c r="H9" s="7"/>
      <c r="I9" s="8">
        <v>48602.54</v>
      </c>
    </row>
    <row r="10" spans="1:9" ht="24" customHeight="1" x14ac:dyDescent="0.2">
      <c r="A10" s="13" t="s">
        <v>27</v>
      </c>
      <c r="B10" s="20">
        <v>11</v>
      </c>
      <c r="C10" s="13" t="s">
        <v>93</v>
      </c>
      <c r="D10" s="19" t="s">
        <v>28</v>
      </c>
      <c r="E10" s="15" t="s">
        <v>24</v>
      </c>
      <c r="F10" s="86">
        <v>1.4</v>
      </c>
      <c r="G10" s="16">
        <v>28446.49</v>
      </c>
      <c r="H10" s="16">
        <f>ROUND(G10 * (1 + 22.04 / 100), 2)</f>
        <v>34716.1</v>
      </c>
      <c r="I10" s="16">
        <f>ROUND(F10 * H10, 2)</f>
        <v>48602.54</v>
      </c>
    </row>
    <row r="11" spans="1:9" ht="24" customHeight="1" x14ac:dyDescent="0.2">
      <c r="A11" s="7" t="s">
        <v>29</v>
      </c>
      <c r="B11" s="7"/>
      <c r="C11" s="7"/>
      <c r="D11" s="17" t="s">
        <v>30</v>
      </c>
      <c r="E11" s="7"/>
      <c r="F11" s="84"/>
      <c r="G11" s="7"/>
      <c r="H11" s="7"/>
      <c r="I11" s="8">
        <v>3333128.7</v>
      </c>
    </row>
    <row r="12" spans="1:9" ht="26.1" customHeight="1" x14ac:dyDescent="0.2">
      <c r="A12" s="13" t="s">
        <v>31</v>
      </c>
      <c r="B12" s="14">
        <v>2</v>
      </c>
      <c r="C12" s="13" t="s">
        <v>93</v>
      </c>
      <c r="D12" s="19" t="s">
        <v>32</v>
      </c>
      <c r="E12" s="15" t="s">
        <v>21</v>
      </c>
      <c r="F12" s="86">
        <v>66680.259999999995</v>
      </c>
      <c r="G12" s="16">
        <v>0.63</v>
      </c>
      <c r="H12" s="16">
        <f>ROUND(G12 * (1 + 22.04 / 100), 2)</f>
        <v>0.77</v>
      </c>
      <c r="I12" s="16">
        <f>ROUND(F12 * H12, 2)</f>
        <v>51343.8</v>
      </c>
    </row>
    <row r="13" spans="1:9" ht="24" customHeight="1" x14ac:dyDescent="0.2">
      <c r="A13" s="13" t="s">
        <v>33</v>
      </c>
      <c r="B13" s="14">
        <v>6</v>
      </c>
      <c r="C13" s="13" t="s">
        <v>93</v>
      </c>
      <c r="D13" s="19" t="s">
        <v>34</v>
      </c>
      <c r="E13" s="15" t="s">
        <v>35</v>
      </c>
      <c r="F13" s="86">
        <v>33.340000000000003</v>
      </c>
      <c r="G13" s="16">
        <v>2892.27</v>
      </c>
      <c r="H13" s="16">
        <f>ROUND(G13 * (1 + 15.69 / 100), 2)</f>
        <v>3346.07</v>
      </c>
      <c r="I13" s="16">
        <f>ROUND((F13  * 1 ) * ROUND(G13 * (1 + 15.69 / 100), 2), 2)</f>
        <v>111557.97</v>
      </c>
    </row>
    <row r="14" spans="1:9" ht="39" customHeight="1" x14ac:dyDescent="0.2">
      <c r="A14" s="13" t="s">
        <v>36</v>
      </c>
      <c r="B14" s="14" t="s">
        <v>37</v>
      </c>
      <c r="C14" s="13" t="s">
        <v>19</v>
      </c>
      <c r="D14" s="19" t="s">
        <v>38</v>
      </c>
      <c r="E14" s="15" t="s">
        <v>39</v>
      </c>
      <c r="F14" s="86">
        <v>2000.4</v>
      </c>
      <c r="G14" s="16">
        <v>1269.6600000000001</v>
      </c>
      <c r="H14" s="16">
        <f>ROUND(G14 * (1 + 22.04 / 100), 2)</f>
        <v>1549.49</v>
      </c>
      <c r="I14" s="16">
        <f>ROUND(F14 * H14, 2)</f>
        <v>3099599.8</v>
      </c>
    </row>
    <row r="15" spans="1:9" ht="39" customHeight="1" x14ac:dyDescent="0.2">
      <c r="A15" s="13" t="s">
        <v>40</v>
      </c>
      <c r="B15" s="14" t="s">
        <v>41</v>
      </c>
      <c r="C15" s="13" t="s">
        <v>19</v>
      </c>
      <c r="D15" s="19" t="s">
        <v>42</v>
      </c>
      <c r="E15" s="15" t="s">
        <v>43</v>
      </c>
      <c r="F15" s="86">
        <v>62612.52</v>
      </c>
      <c r="G15" s="16">
        <v>0.86</v>
      </c>
      <c r="H15" s="16">
        <f>ROUND(G15 * (1 + 22.04 / 100), 2)</f>
        <v>1.05</v>
      </c>
      <c r="I15" s="16">
        <f>ROUND(F15 * H15, 2)</f>
        <v>65743.149999999994</v>
      </c>
    </row>
    <row r="16" spans="1:9" ht="51.95" customHeight="1" x14ac:dyDescent="0.2">
      <c r="A16" s="13" t="s">
        <v>44</v>
      </c>
      <c r="B16" s="14" t="s">
        <v>45</v>
      </c>
      <c r="C16" s="13" t="s">
        <v>19</v>
      </c>
      <c r="D16" s="19" t="s">
        <v>46</v>
      </c>
      <c r="E16" s="15" t="s">
        <v>47</v>
      </c>
      <c r="F16" s="86">
        <v>8568.3799999999992</v>
      </c>
      <c r="G16" s="16">
        <v>0.47</v>
      </c>
      <c r="H16" s="16">
        <f>ROUND(G16 * (1 + 22.04 / 100), 2)</f>
        <v>0.56999999999999995</v>
      </c>
      <c r="I16" s="16">
        <f>ROUND(F16 * H16, 2)</f>
        <v>4883.9799999999996</v>
      </c>
    </row>
    <row r="17" spans="1:9" ht="24" customHeight="1" x14ac:dyDescent="0.2">
      <c r="A17" s="7" t="s">
        <v>48</v>
      </c>
      <c r="B17" s="7"/>
      <c r="C17" s="7"/>
      <c r="D17" s="17" t="s">
        <v>49</v>
      </c>
      <c r="E17" s="7"/>
      <c r="F17" s="84"/>
      <c r="G17" s="7"/>
      <c r="H17" s="7"/>
      <c r="I17" s="8">
        <v>93032.7</v>
      </c>
    </row>
    <row r="18" spans="1:9" ht="39" customHeight="1" x14ac:dyDescent="0.2">
      <c r="A18" s="13" t="s">
        <v>50</v>
      </c>
      <c r="B18" s="14">
        <v>7</v>
      </c>
      <c r="C18" s="13" t="s">
        <v>93</v>
      </c>
      <c r="D18" s="19" t="s">
        <v>51</v>
      </c>
      <c r="E18" s="15" t="s">
        <v>21</v>
      </c>
      <c r="F18" s="86">
        <v>1877</v>
      </c>
      <c r="G18" s="16">
        <v>18.91</v>
      </c>
      <c r="H18" s="16">
        <f>ROUND(G18 * (1 + 22.04 / 100), 2)</f>
        <v>23.08</v>
      </c>
      <c r="I18" s="16">
        <f>ROUND(F18 * H18, 2)</f>
        <v>43321.16</v>
      </c>
    </row>
    <row r="19" spans="1:9" ht="24" customHeight="1" x14ac:dyDescent="0.2">
      <c r="A19" s="13" t="s">
        <v>52</v>
      </c>
      <c r="B19" s="14">
        <v>8</v>
      </c>
      <c r="C19" s="13" t="s">
        <v>93</v>
      </c>
      <c r="D19" s="19" t="s">
        <v>53</v>
      </c>
      <c r="E19" s="15" t="s">
        <v>11</v>
      </c>
      <c r="F19" s="86">
        <v>16</v>
      </c>
      <c r="G19" s="16">
        <v>473.62</v>
      </c>
      <c r="H19" s="16">
        <f>ROUND(G19 * (1 + 22.04 / 100), 2)</f>
        <v>578.01</v>
      </c>
      <c r="I19" s="16">
        <f>ROUND(F19 * H19, 2)</f>
        <v>9248.16</v>
      </c>
    </row>
    <row r="20" spans="1:9" ht="24" customHeight="1" x14ac:dyDescent="0.2">
      <c r="A20" s="13" t="s">
        <v>54</v>
      </c>
      <c r="B20" s="14">
        <v>9</v>
      </c>
      <c r="C20" s="13" t="s">
        <v>93</v>
      </c>
      <c r="D20" s="19" t="s">
        <v>55</v>
      </c>
      <c r="E20" s="15" t="s">
        <v>11</v>
      </c>
      <c r="F20" s="86">
        <v>16</v>
      </c>
      <c r="G20" s="16">
        <v>448.78</v>
      </c>
      <c r="H20" s="16">
        <f>ROUND(G20 * (1 + 22.04 / 100), 2)</f>
        <v>547.69000000000005</v>
      </c>
      <c r="I20" s="16">
        <f>ROUND(F20 * H20, 2)</f>
        <v>8763.0400000000009</v>
      </c>
    </row>
    <row r="21" spans="1:9" ht="24" customHeight="1" x14ac:dyDescent="0.2">
      <c r="A21" s="13" t="s">
        <v>56</v>
      </c>
      <c r="B21" s="14">
        <v>10</v>
      </c>
      <c r="C21" s="13" t="s">
        <v>93</v>
      </c>
      <c r="D21" s="19" t="s">
        <v>57</v>
      </c>
      <c r="E21" s="15" t="s">
        <v>11</v>
      </c>
      <c r="F21" s="86">
        <v>16</v>
      </c>
      <c r="G21" s="16">
        <v>423.94</v>
      </c>
      <c r="H21" s="16">
        <f>ROUND(G21 * (1 + 22.04 / 100), 2)</f>
        <v>517.38</v>
      </c>
      <c r="I21" s="16">
        <f>ROUND(F21 * H21, 2)</f>
        <v>8278.08</v>
      </c>
    </row>
    <row r="22" spans="1:9" ht="24" customHeight="1" x14ac:dyDescent="0.2">
      <c r="A22" s="13" t="s">
        <v>58</v>
      </c>
      <c r="B22" s="14">
        <v>12</v>
      </c>
      <c r="C22" s="13" t="s">
        <v>93</v>
      </c>
      <c r="D22" s="19" t="s">
        <v>59</v>
      </c>
      <c r="E22" s="15" t="s">
        <v>11</v>
      </c>
      <c r="F22" s="86">
        <v>51</v>
      </c>
      <c r="G22" s="16">
        <v>376.32</v>
      </c>
      <c r="H22" s="16">
        <f>ROUND(G22 * (1 + 22.04 / 100), 2)</f>
        <v>459.26</v>
      </c>
      <c r="I22" s="16">
        <f>ROUND(F22 * H22, 2)</f>
        <v>23422.26</v>
      </c>
    </row>
    <row r="23" spans="1:9" ht="24" customHeight="1" x14ac:dyDescent="0.2">
      <c r="A23" s="7" t="s">
        <v>60</v>
      </c>
      <c r="B23" s="7"/>
      <c r="C23" s="7"/>
      <c r="D23" s="17" t="s">
        <v>61</v>
      </c>
      <c r="E23" s="7"/>
      <c r="F23" s="84"/>
      <c r="G23" s="7"/>
      <c r="H23" s="7"/>
      <c r="I23" s="8">
        <v>482668.25</v>
      </c>
    </row>
    <row r="24" spans="1:9" ht="26.1" customHeight="1" x14ac:dyDescent="0.2">
      <c r="A24" s="13" t="s">
        <v>62</v>
      </c>
      <c r="B24" s="14">
        <v>1</v>
      </c>
      <c r="C24" s="13" t="s">
        <v>93</v>
      </c>
      <c r="D24" s="19" t="s">
        <v>63</v>
      </c>
      <c r="E24" s="15" t="s">
        <v>21</v>
      </c>
      <c r="F24" s="86">
        <v>2903.1</v>
      </c>
      <c r="G24" s="16">
        <v>13.61</v>
      </c>
      <c r="H24" s="16">
        <f t="shared" ref="H24:H31" si="0">ROUND(G24 * (1 + 22.04 / 100), 2)</f>
        <v>16.61</v>
      </c>
      <c r="I24" s="16">
        <f t="shared" ref="I24:I31" si="1">ROUND(F24 * H24, 2)</f>
        <v>48220.49</v>
      </c>
    </row>
    <row r="25" spans="1:9" ht="39" customHeight="1" x14ac:dyDescent="0.2">
      <c r="A25" s="13" t="s">
        <v>64</v>
      </c>
      <c r="B25" s="14">
        <v>3</v>
      </c>
      <c r="C25" s="13" t="s">
        <v>93</v>
      </c>
      <c r="D25" s="19" t="s">
        <v>65</v>
      </c>
      <c r="E25" s="15" t="s">
        <v>43</v>
      </c>
      <c r="F25" s="86">
        <v>1625.73</v>
      </c>
      <c r="G25" s="16">
        <v>4.96</v>
      </c>
      <c r="H25" s="16">
        <f t="shared" si="0"/>
        <v>6.05</v>
      </c>
      <c r="I25" s="16">
        <f t="shared" si="1"/>
        <v>9835.67</v>
      </c>
    </row>
    <row r="26" spans="1:9" ht="51.95" customHeight="1" x14ac:dyDescent="0.2">
      <c r="A26" s="13" t="s">
        <v>66</v>
      </c>
      <c r="B26" s="14" t="s">
        <v>67</v>
      </c>
      <c r="C26" s="13" t="s">
        <v>19</v>
      </c>
      <c r="D26" s="19" t="s">
        <v>68</v>
      </c>
      <c r="E26" s="15" t="s">
        <v>69</v>
      </c>
      <c r="F26" s="86">
        <v>1033</v>
      </c>
      <c r="G26" s="16">
        <v>54.69</v>
      </c>
      <c r="H26" s="16">
        <f t="shared" si="0"/>
        <v>66.739999999999995</v>
      </c>
      <c r="I26" s="16">
        <f t="shared" si="1"/>
        <v>68942.42</v>
      </c>
    </row>
    <row r="27" spans="1:9" ht="51.95" customHeight="1" x14ac:dyDescent="0.2">
      <c r="A27" s="13" t="s">
        <v>70</v>
      </c>
      <c r="B27" s="14" t="s">
        <v>71</v>
      </c>
      <c r="C27" s="13" t="s">
        <v>19</v>
      </c>
      <c r="D27" s="19" t="s">
        <v>72</v>
      </c>
      <c r="E27" s="15" t="s">
        <v>69</v>
      </c>
      <c r="F27" s="86">
        <v>311</v>
      </c>
      <c r="G27" s="16">
        <v>60.09</v>
      </c>
      <c r="H27" s="16">
        <f t="shared" si="0"/>
        <v>73.33</v>
      </c>
      <c r="I27" s="16">
        <f t="shared" si="1"/>
        <v>22805.63</v>
      </c>
    </row>
    <row r="28" spans="1:9" ht="39" customHeight="1" x14ac:dyDescent="0.2">
      <c r="A28" s="13" t="s">
        <v>73</v>
      </c>
      <c r="B28" s="14" t="s">
        <v>74</v>
      </c>
      <c r="C28" s="13" t="s">
        <v>19</v>
      </c>
      <c r="D28" s="19" t="s">
        <v>75</v>
      </c>
      <c r="E28" s="15" t="s">
        <v>69</v>
      </c>
      <c r="F28" s="86">
        <v>7847</v>
      </c>
      <c r="G28" s="16">
        <v>32.24</v>
      </c>
      <c r="H28" s="16">
        <f t="shared" si="0"/>
        <v>39.35</v>
      </c>
      <c r="I28" s="16">
        <f t="shared" si="1"/>
        <v>308779.45</v>
      </c>
    </row>
    <row r="29" spans="1:9" ht="39" customHeight="1" x14ac:dyDescent="0.2">
      <c r="A29" s="13" t="s">
        <v>76</v>
      </c>
      <c r="B29" s="14" t="s">
        <v>77</v>
      </c>
      <c r="C29" s="13" t="s">
        <v>19</v>
      </c>
      <c r="D29" s="19" t="s">
        <v>78</v>
      </c>
      <c r="E29" s="15" t="s">
        <v>69</v>
      </c>
      <c r="F29" s="86">
        <v>486</v>
      </c>
      <c r="G29" s="16">
        <v>38.68</v>
      </c>
      <c r="H29" s="16">
        <f t="shared" si="0"/>
        <v>47.21</v>
      </c>
      <c r="I29" s="16">
        <f t="shared" si="1"/>
        <v>22944.06</v>
      </c>
    </row>
    <row r="30" spans="1:9" ht="39" customHeight="1" x14ac:dyDescent="0.2">
      <c r="A30" s="13" t="s">
        <v>79</v>
      </c>
      <c r="B30" s="14" t="s">
        <v>80</v>
      </c>
      <c r="C30" s="13" t="s">
        <v>19</v>
      </c>
      <c r="D30" s="19" t="s">
        <v>81</v>
      </c>
      <c r="E30" s="15" t="s">
        <v>69</v>
      </c>
      <c r="F30" s="86">
        <v>9</v>
      </c>
      <c r="G30" s="16">
        <v>33.15</v>
      </c>
      <c r="H30" s="16">
        <f t="shared" si="0"/>
        <v>40.46</v>
      </c>
      <c r="I30" s="16">
        <f t="shared" si="1"/>
        <v>364.14</v>
      </c>
    </row>
    <row r="31" spans="1:9" ht="39" customHeight="1" x14ac:dyDescent="0.2">
      <c r="A31" s="13" t="s">
        <v>82</v>
      </c>
      <c r="B31" s="14" t="s">
        <v>83</v>
      </c>
      <c r="C31" s="13" t="s">
        <v>19</v>
      </c>
      <c r="D31" s="19" t="s">
        <v>84</v>
      </c>
      <c r="E31" s="15" t="s">
        <v>69</v>
      </c>
      <c r="F31" s="86">
        <v>17</v>
      </c>
      <c r="G31" s="16">
        <v>37.42</v>
      </c>
      <c r="H31" s="16">
        <f t="shared" si="0"/>
        <v>45.67</v>
      </c>
      <c r="I31" s="16">
        <f t="shared" si="1"/>
        <v>776.39</v>
      </c>
    </row>
    <row r="32" spans="1:9" x14ac:dyDescent="0.2">
      <c r="A32" s="3"/>
      <c r="B32" s="3"/>
      <c r="C32" s="3"/>
      <c r="D32" s="3"/>
      <c r="E32" s="3"/>
      <c r="F32" s="3"/>
      <c r="G32" s="3"/>
      <c r="H32" s="3"/>
      <c r="I32" s="3"/>
    </row>
    <row r="33" spans="1:9" x14ac:dyDescent="0.2">
      <c r="A33" s="126" t="s">
        <v>85</v>
      </c>
      <c r="B33" s="126"/>
      <c r="C33" s="126"/>
      <c r="D33" s="2" t="s">
        <v>86</v>
      </c>
      <c r="E33" s="127" t="s">
        <v>87</v>
      </c>
      <c r="F33" s="126"/>
      <c r="G33" s="128">
        <v>3249773.41</v>
      </c>
      <c r="H33" s="126"/>
      <c r="I33" s="126"/>
    </row>
    <row r="34" spans="1:9" x14ac:dyDescent="0.2">
      <c r="A34" s="126" t="s">
        <v>88</v>
      </c>
      <c r="B34" s="126"/>
      <c r="C34" s="126"/>
      <c r="D34" s="176">
        <v>45447.375</v>
      </c>
      <c r="E34" s="127" t="s">
        <v>89</v>
      </c>
      <c r="F34" s="126"/>
      <c r="G34" s="128">
        <v>710226.59</v>
      </c>
      <c r="H34" s="126"/>
      <c r="I34" s="126"/>
    </row>
    <row r="35" spans="1:9" x14ac:dyDescent="0.2">
      <c r="A35" s="126" t="s">
        <v>90</v>
      </c>
      <c r="B35" s="126"/>
      <c r="C35" s="126"/>
      <c r="D35" s="2" t="s">
        <v>91</v>
      </c>
      <c r="E35" s="127" t="s">
        <v>92</v>
      </c>
      <c r="F35" s="126"/>
      <c r="G35" s="128">
        <v>3960000</v>
      </c>
      <c r="H35" s="126"/>
      <c r="I35" s="126"/>
    </row>
    <row r="36" spans="1:9" ht="222.75" customHeight="1" x14ac:dyDescent="0.2">
      <c r="A36" s="1"/>
      <c r="B36" s="1"/>
      <c r="C36" s="1"/>
      <c r="D36" s="1"/>
      <c r="E36" s="1"/>
      <c r="F36" s="1"/>
      <c r="G36" s="1"/>
      <c r="H36" s="1"/>
      <c r="I36" s="1"/>
    </row>
    <row r="37" spans="1:9" ht="120" customHeight="1" x14ac:dyDescent="0.2">
      <c r="A37" s="122" t="s">
        <v>603</v>
      </c>
      <c r="B37" s="122"/>
      <c r="C37" s="122"/>
      <c r="D37" s="122"/>
      <c r="E37" s="123" t="s">
        <v>604</v>
      </c>
      <c r="F37" s="123"/>
      <c r="G37" s="123"/>
      <c r="H37" s="123"/>
      <c r="I37" s="123"/>
    </row>
  </sheetData>
  <mergeCells count="18">
    <mergeCell ref="A1:D1"/>
    <mergeCell ref="A2:D2"/>
    <mergeCell ref="E1:F1"/>
    <mergeCell ref="E2:F2"/>
    <mergeCell ref="H1:I1"/>
    <mergeCell ref="H2:I2"/>
    <mergeCell ref="A37:D37"/>
    <mergeCell ref="E37:I37"/>
    <mergeCell ref="A3:I3"/>
    <mergeCell ref="A33:C33"/>
    <mergeCell ref="E33:F33"/>
    <mergeCell ref="G33:I33"/>
    <mergeCell ref="A34:C34"/>
    <mergeCell ref="E34:F34"/>
    <mergeCell ref="G34:I34"/>
    <mergeCell ref="A35:C35"/>
    <mergeCell ref="E35:F35"/>
    <mergeCell ref="G35:I35"/>
  </mergeCells>
  <pageMargins left="0.51181102362204722" right="0.51181102362204722" top="1.3779527559055118" bottom="0.98425196850393704" header="0.31496062992125984" footer="0.51181102362204722"/>
  <pageSetup paperSize="9" scale="81" fitToHeight="0" orientation="landscape" r:id="rId1"/>
  <headerFooter>
    <oddHeader>&amp;L
Referente a Concorrência Eletrônica n° 10/2024 &amp;C
Prefeitura Municipal de Catalão
CNPJ: 01.505.643/0001-50 &amp;R
Araguari - MG, 04 de junho de 2024</oddHeader>
    <oddFooter>&amp;L &amp;C &amp;RRua Nassin Agel Prefeitura - Setor Central - Catalão / GO
(64) 3441-5000 / licitacao@catalao.go.gov.br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F4D88-9DDF-4237-A565-9B1C084389BB}">
  <sheetPr>
    <pageSetUpPr fitToPage="1"/>
  </sheetPr>
  <dimension ref="A1:J1325"/>
  <sheetViews>
    <sheetView tabSelected="1" showOutlineSymbols="0" showWhiteSpace="0" topLeftCell="A1321" zoomScale="85" zoomScaleNormal="85" workbookViewId="0">
      <selection activeCell="D1323" sqref="D1323"/>
    </sheetView>
  </sheetViews>
  <sheetFormatPr defaultRowHeight="14.25" x14ac:dyDescent="0.2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9" width="12" bestFit="1" customWidth="1"/>
    <col min="10" max="11" width="14" bestFit="1" customWidth="1"/>
  </cols>
  <sheetData>
    <row r="1" spans="1:10" ht="15" customHeight="1" x14ac:dyDescent="0.2">
      <c r="A1" s="136" t="s">
        <v>601</v>
      </c>
      <c r="B1" s="136"/>
      <c r="C1" s="136"/>
      <c r="D1" s="136"/>
      <c r="E1" s="136" t="s">
        <v>1</v>
      </c>
      <c r="F1" s="136"/>
      <c r="G1" s="136" t="s">
        <v>2</v>
      </c>
      <c r="H1" s="136"/>
      <c r="I1" s="136" t="s">
        <v>3</v>
      </c>
      <c r="J1" s="136"/>
    </row>
    <row r="2" spans="1:10" ht="80.099999999999994" customHeight="1" x14ac:dyDescent="0.2">
      <c r="A2" s="138" t="s">
        <v>4</v>
      </c>
      <c r="B2" s="138"/>
      <c r="C2" s="138"/>
      <c r="D2" s="138"/>
      <c r="E2" s="137" t="s">
        <v>5</v>
      </c>
      <c r="F2" s="137"/>
      <c r="G2" s="137" t="s">
        <v>681</v>
      </c>
      <c r="H2" s="137"/>
      <c r="I2" s="137" t="s">
        <v>606</v>
      </c>
      <c r="J2" s="137"/>
    </row>
    <row r="3" spans="1:10" ht="15" x14ac:dyDescent="0.25">
      <c r="A3" s="140" t="s">
        <v>601</v>
      </c>
      <c r="B3" s="125"/>
      <c r="C3" s="125"/>
      <c r="D3" s="125"/>
      <c r="E3" s="125"/>
      <c r="F3" s="125"/>
      <c r="G3" s="125"/>
      <c r="H3" s="125"/>
      <c r="I3" s="125"/>
      <c r="J3" s="125"/>
    </row>
    <row r="4" spans="1:10" ht="30" customHeight="1" x14ac:dyDescent="0.25">
      <c r="A4" s="140" t="s">
        <v>600</v>
      </c>
      <c r="B4" s="125"/>
      <c r="C4" s="125"/>
      <c r="D4" s="125"/>
      <c r="E4" s="125"/>
      <c r="F4" s="125"/>
      <c r="G4" s="125"/>
      <c r="H4" s="125"/>
      <c r="I4" s="125"/>
      <c r="J4" s="125"/>
    </row>
    <row r="5" spans="1:10" ht="18" customHeight="1" x14ac:dyDescent="0.2">
      <c r="A5" s="77" t="s">
        <v>22</v>
      </c>
      <c r="B5" s="75" t="s">
        <v>8</v>
      </c>
      <c r="C5" s="77" t="s">
        <v>9</v>
      </c>
      <c r="D5" s="77" t="s">
        <v>10</v>
      </c>
      <c r="E5" s="135" t="s">
        <v>148</v>
      </c>
      <c r="F5" s="135"/>
      <c r="G5" s="76" t="s">
        <v>11</v>
      </c>
      <c r="H5" s="75" t="s">
        <v>12</v>
      </c>
      <c r="I5" s="75" t="s">
        <v>13</v>
      </c>
      <c r="J5" s="75" t="s">
        <v>15</v>
      </c>
    </row>
    <row r="6" spans="1:10" ht="51.95" customHeight="1" x14ac:dyDescent="0.2">
      <c r="A6" s="73" t="s">
        <v>93</v>
      </c>
      <c r="B6" s="74">
        <v>10775</v>
      </c>
      <c r="C6" s="73" t="s">
        <v>19</v>
      </c>
      <c r="D6" s="73" t="s">
        <v>23</v>
      </c>
      <c r="E6" s="132" t="s">
        <v>572</v>
      </c>
      <c r="F6" s="132"/>
      <c r="G6" s="72" t="s">
        <v>24</v>
      </c>
      <c r="H6" s="71">
        <v>1</v>
      </c>
      <c r="I6" s="70">
        <v>735.01</v>
      </c>
      <c r="J6" s="70">
        <v>735.01</v>
      </c>
    </row>
    <row r="7" spans="1:10" ht="51.95" customHeight="1" x14ac:dyDescent="0.2">
      <c r="A7" s="68" t="s">
        <v>143</v>
      </c>
      <c r="B7" s="69" t="s">
        <v>599</v>
      </c>
      <c r="C7" s="68" t="s">
        <v>19</v>
      </c>
      <c r="D7" s="68" t="s">
        <v>23</v>
      </c>
      <c r="E7" s="133" t="s">
        <v>150</v>
      </c>
      <c r="F7" s="133"/>
      <c r="G7" s="67" t="s">
        <v>592</v>
      </c>
      <c r="H7" s="66">
        <v>0.8461767</v>
      </c>
      <c r="I7" s="65">
        <v>868.62</v>
      </c>
      <c r="J7" s="65">
        <v>735.0060052</v>
      </c>
    </row>
    <row r="8" spans="1:10" ht="25.5" x14ac:dyDescent="0.2">
      <c r="A8" s="64"/>
      <c r="B8" s="64"/>
      <c r="C8" s="64"/>
      <c r="D8" s="64"/>
      <c r="E8" s="64" t="s">
        <v>139</v>
      </c>
      <c r="F8" s="63">
        <v>0</v>
      </c>
      <c r="G8" s="64" t="s">
        <v>138</v>
      </c>
      <c r="H8" s="63">
        <v>0</v>
      </c>
      <c r="I8" s="64" t="s">
        <v>137</v>
      </c>
      <c r="J8" s="63">
        <v>0</v>
      </c>
    </row>
    <row r="9" spans="1:10" ht="15" thickBot="1" x14ac:dyDescent="0.25">
      <c r="A9" s="64"/>
      <c r="B9" s="64"/>
      <c r="C9" s="64"/>
      <c r="D9" s="64"/>
      <c r="E9" s="64" t="s">
        <v>136</v>
      </c>
      <c r="F9" s="63">
        <v>161.99620400000001</v>
      </c>
      <c r="G9" s="64"/>
      <c r="H9" s="134" t="s">
        <v>135</v>
      </c>
      <c r="I9" s="134"/>
      <c r="J9" s="63">
        <v>897.01</v>
      </c>
    </row>
    <row r="10" spans="1:10" ht="0.95" customHeight="1" thickTop="1" x14ac:dyDescent="0.2">
      <c r="A10" s="62"/>
      <c r="B10" s="62"/>
      <c r="C10" s="62"/>
      <c r="D10" s="62"/>
      <c r="E10" s="62"/>
      <c r="F10" s="62"/>
      <c r="G10" s="62"/>
      <c r="H10" s="62"/>
      <c r="I10" s="62"/>
      <c r="J10" s="62"/>
    </row>
    <row r="11" spans="1:10" ht="18" customHeight="1" x14ac:dyDescent="0.2">
      <c r="A11" s="77" t="s">
        <v>27</v>
      </c>
      <c r="B11" s="75" t="s">
        <v>8</v>
      </c>
      <c r="C11" s="77" t="s">
        <v>9</v>
      </c>
      <c r="D11" s="77" t="s">
        <v>10</v>
      </c>
      <c r="E11" s="135" t="s">
        <v>148</v>
      </c>
      <c r="F11" s="135"/>
      <c r="G11" s="76" t="s">
        <v>11</v>
      </c>
      <c r="H11" s="75" t="s">
        <v>12</v>
      </c>
      <c r="I11" s="75" t="s">
        <v>13</v>
      </c>
      <c r="J11" s="75" t="s">
        <v>15</v>
      </c>
    </row>
    <row r="12" spans="1:10" ht="24" customHeight="1" x14ac:dyDescent="0.2">
      <c r="A12" s="73" t="s">
        <v>93</v>
      </c>
      <c r="B12" s="74">
        <v>11</v>
      </c>
      <c r="C12" s="73" t="s">
        <v>93</v>
      </c>
      <c r="D12" s="73" t="s">
        <v>28</v>
      </c>
      <c r="E12" s="132" t="s">
        <v>160</v>
      </c>
      <c r="F12" s="132"/>
      <c r="G12" s="72" t="s">
        <v>24</v>
      </c>
      <c r="H12" s="71">
        <v>1</v>
      </c>
      <c r="I12" s="70">
        <v>28446.49</v>
      </c>
      <c r="J12" s="70">
        <v>28446.49</v>
      </c>
    </row>
    <row r="13" spans="1:10" ht="24" customHeight="1" x14ac:dyDescent="0.2">
      <c r="A13" s="68" t="s">
        <v>143</v>
      </c>
      <c r="B13" s="69" t="s">
        <v>598</v>
      </c>
      <c r="C13" s="68" t="s">
        <v>19</v>
      </c>
      <c r="D13" s="68" t="s">
        <v>597</v>
      </c>
      <c r="E13" s="133" t="s">
        <v>199</v>
      </c>
      <c r="F13" s="133"/>
      <c r="G13" s="67" t="s">
        <v>592</v>
      </c>
      <c r="H13" s="66">
        <v>0.91070870000000004</v>
      </c>
      <c r="I13" s="65">
        <v>20136.47</v>
      </c>
      <c r="J13" s="65">
        <v>18338.4584163</v>
      </c>
    </row>
    <row r="14" spans="1:10" ht="24" customHeight="1" x14ac:dyDescent="0.2">
      <c r="A14" s="68" t="s">
        <v>143</v>
      </c>
      <c r="B14" s="69" t="s">
        <v>596</v>
      </c>
      <c r="C14" s="68" t="s">
        <v>19</v>
      </c>
      <c r="D14" s="68" t="s">
        <v>595</v>
      </c>
      <c r="E14" s="133" t="s">
        <v>199</v>
      </c>
      <c r="F14" s="133"/>
      <c r="G14" s="67" t="s">
        <v>592</v>
      </c>
      <c r="H14" s="66">
        <v>0.91070870000000004</v>
      </c>
      <c r="I14" s="65">
        <v>8098.88</v>
      </c>
      <c r="J14" s="65">
        <v>7375.7204763</v>
      </c>
    </row>
    <row r="15" spans="1:10" ht="24" customHeight="1" x14ac:dyDescent="0.2">
      <c r="A15" s="68" t="s">
        <v>143</v>
      </c>
      <c r="B15" s="69" t="s">
        <v>594</v>
      </c>
      <c r="C15" s="68" t="s">
        <v>19</v>
      </c>
      <c r="D15" s="68" t="s">
        <v>593</v>
      </c>
      <c r="E15" s="133" t="s">
        <v>199</v>
      </c>
      <c r="F15" s="133"/>
      <c r="G15" s="67" t="s">
        <v>592</v>
      </c>
      <c r="H15" s="66">
        <v>0.91070870000000004</v>
      </c>
      <c r="I15" s="65">
        <v>3000.2</v>
      </c>
      <c r="J15" s="65">
        <v>2732.3082417000001</v>
      </c>
    </row>
    <row r="16" spans="1:10" ht="25.5" x14ac:dyDescent="0.2">
      <c r="A16" s="64"/>
      <c r="B16" s="64"/>
      <c r="C16" s="64"/>
      <c r="D16" s="64"/>
      <c r="E16" s="64" t="s">
        <v>139</v>
      </c>
      <c r="F16" s="63">
        <v>28446.49</v>
      </c>
      <c r="G16" s="64" t="s">
        <v>138</v>
      </c>
      <c r="H16" s="63">
        <v>0</v>
      </c>
      <c r="I16" s="64" t="s">
        <v>137</v>
      </c>
      <c r="J16" s="63">
        <v>28446.49</v>
      </c>
    </row>
    <row r="17" spans="1:10" ht="15" thickBot="1" x14ac:dyDescent="0.25">
      <c r="A17" s="64"/>
      <c r="B17" s="64"/>
      <c r="C17" s="64"/>
      <c r="D17" s="64"/>
      <c r="E17" s="64" t="s">
        <v>136</v>
      </c>
      <c r="F17" s="63">
        <v>6269.6063960000001</v>
      </c>
      <c r="G17" s="64"/>
      <c r="H17" s="134" t="s">
        <v>135</v>
      </c>
      <c r="I17" s="134"/>
      <c r="J17" s="63">
        <v>34716.1</v>
      </c>
    </row>
    <row r="18" spans="1:10" ht="0.95" customHeight="1" thickTop="1" x14ac:dyDescent="0.2">
      <c r="A18" s="62"/>
      <c r="B18" s="62"/>
      <c r="C18" s="62"/>
      <c r="D18" s="62"/>
      <c r="E18" s="62"/>
      <c r="F18" s="62"/>
      <c r="G18" s="62"/>
      <c r="H18" s="62"/>
      <c r="I18" s="62"/>
      <c r="J18" s="62"/>
    </row>
    <row r="19" spans="1:10" ht="18" customHeight="1" x14ac:dyDescent="0.2">
      <c r="A19" s="77" t="s">
        <v>31</v>
      </c>
      <c r="B19" s="75" t="s">
        <v>8</v>
      </c>
      <c r="C19" s="77" t="s">
        <v>9</v>
      </c>
      <c r="D19" s="77" t="s">
        <v>10</v>
      </c>
      <c r="E19" s="135" t="s">
        <v>148</v>
      </c>
      <c r="F19" s="135"/>
      <c r="G19" s="76" t="s">
        <v>11</v>
      </c>
      <c r="H19" s="75" t="s">
        <v>12</v>
      </c>
      <c r="I19" s="75" t="s">
        <v>13</v>
      </c>
      <c r="J19" s="75" t="s">
        <v>15</v>
      </c>
    </row>
    <row r="20" spans="1:10" ht="26.1" customHeight="1" x14ac:dyDescent="0.2">
      <c r="A20" s="73" t="s">
        <v>93</v>
      </c>
      <c r="B20" s="74">
        <v>2</v>
      </c>
      <c r="C20" s="73" t="s">
        <v>93</v>
      </c>
      <c r="D20" s="73" t="s">
        <v>32</v>
      </c>
      <c r="E20" s="132" t="s">
        <v>589</v>
      </c>
      <c r="F20" s="132"/>
      <c r="G20" s="72" t="s">
        <v>21</v>
      </c>
      <c r="H20" s="71">
        <v>1</v>
      </c>
      <c r="I20" s="70">
        <v>0.63</v>
      </c>
      <c r="J20" s="70">
        <v>0.63</v>
      </c>
    </row>
    <row r="21" spans="1:10" ht="65.099999999999994" customHeight="1" x14ac:dyDescent="0.2">
      <c r="A21" s="81" t="s">
        <v>159</v>
      </c>
      <c r="B21" s="82" t="s">
        <v>400</v>
      </c>
      <c r="C21" s="81" t="s">
        <v>19</v>
      </c>
      <c r="D21" s="81" t="s">
        <v>399</v>
      </c>
      <c r="E21" s="139" t="s">
        <v>145</v>
      </c>
      <c r="F21" s="139"/>
      <c r="G21" s="80" t="s">
        <v>163</v>
      </c>
      <c r="H21" s="79">
        <v>1.8E-3</v>
      </c>
      <c r="I21" s="78">
        <v>234.06</v>
      </c>
      <c r="J21" s="78">
        <v>0.42130800000000002</v>
      </c>
    </row>
    <row r="22" spans="1:10" ht="24" customHeight="1" x14ac:dyDescent="0.2">
      <c r="A22" s="81" t="s">
        <v>159</v>
      </c>
      <c r="B22" s="82" t="s">
        <v>231</v>
      </c>
      <c r="C22" s="81" t="s">
        <v>19</v>
      </c>
      <c r="D22" s="81" t="s">
        <v>230</v>
      </c>
      <c r="E22" s="139" t="s">
        <v>160</v>
      </c>
      <c r="F22" s="139"/>
      <c r="G22" s="80" t="s">
        <v>144</v>
      </c>
      <c r="H22" s="79">
        <v>1.09E-2</v>
      </c>
      <c r="I22" s="78">
        <v>19.11</v>
      </c>
      <c r="J22" s="78">
        <v>0.20829900000000001</v>
      </c>
    </row>
    <row r="23" spans="1:10" ht="25.5" x14ac:dyDescent="0.2">
      <c r="A23" s="64"/>
      <c r="B23" s="64"/>
      <c r="C23" s="64"/>
      <c r="D23" s="64"/>
      <c r="E23" s="64" t="s">
        <v>139</v>
      </c>
      <c r="F23" s="63">
        <v>0.19</v>
      </c>
      <c r="G23" s="64" t="s">
        <v>138</v>
      </c>
      <c r="H23" s="63">
        <v>0</v>
      </c>
      <c r="I23" s="64" t="s">
        <v>137</v>
      </c>
      <c r="J23" s="63">
        <v>0.19</v>
      </c>
    </row>
    <row r="24" spans="1:10" ht="15" thickBot="1" x14ac:dyDescent="0.25">
      <c r="A24" s="64"/>
      <c r="B24" s="64"/>
      <c r="C24" s="64"/>
      <c r="D24" s="64"/>
      <c r="E24" s="64" t="s">
        <v>136</v>
      </c>
      <c r="F24" s="63">
        <v>0.138852</v>
      </c>
      <c r="G24" s="64"/>
      <c r="H24" s="134" t="s">
        <v>135</v>
      </c>
      <c r="I24" s="134"/>
      <c r="J24" s="63">
        <v>0.77</v>
      </c>
    </row>
    <row r="25" spans="1:10" ht="0.95" customHeight="1" thickTop="1" x14ac:dyDescent="0.2">
      <c r="A25" s="62"/>
      <c r="B25" s="62"/>
      <c r="C25" s="62"/>
      <c r="D25" s="62"/>
      <c r="E25" s="62"/>
      <c r="F25" s="62"/>
      <c r="G25" s="62"/>
      <c r="H25" s="62"/>
      <c r="I25" s="62"/>
      <c r="J25" s="62"/>
    </row>
    <row r="26" spans="1:10" ht="18" customHeight="1" x14ac:dyDescent="0.2">
      <c r="A26" s="77" t="s">
        <v>33</v>
      </c>
      <c r="B26" s="75" t="s">
        <v>8</v>
      </c>
      <c r="C26" s="77" t="s">
        <v>9</v>
      </c>
      <c r="D26" s="77" t="s">
        <v>10</v>
      </c>
      <c r="E26" s="135" t="s">
        <v>148</v>
      </c>
      <c r="F26" s="135"/>
      <c r="G26" s="76" t="s">
        <v>11</v>
      </c>
      <c r="H26" s="75" t="s">
        <v>12</v>
      </c>
      <c r="I26" s="75" t="s">
        <v>13</v>
      </c>
      <c r="J26" s="75" t="s">
        <v>15</v>
      </c>
    </row>
    <row r="27" spans="1:10" ht="24" customHeight="1" x14ac:dyDescent="0.2">
      <c r="A27" s="73" t="s">
        <v>93</v>
      </c>
      <c r="B27" s="74">
        <v>6</v>
      </c>
      <c r="C27" s="73" t="s">
        <v>93</v>
      </c>
      <c r="D27" s="73" t="s">
        <v>34</v>
      </c>
      <c r="E27" s="132" t="s">
        <v>591</v>
      </c>
      <c r="F27" s="132"/>
      <c r="G27" s="72" t="s">
        <v>35</v>
      </c>
      <c r="H27" s="71">
        <v>1</v>
      </c>
      <c r="I27" s="70">
        <v>2892.27</v>
      </c>
      <c r="J27" s="70">
        <v>2892.27</v>
      </c>
    </row>
    <row r="28" spans="1:10" ht="24" customHeight="1" x14ac:dyDescent="0.2">
      <c r="A28" s="68" t="s">
        <v>143</v>
      </c>
      <c r="B28" s="69">
        <v>1</v>
      </c>
      <c r="C28" s="68" t="s">
        <v>602</v>
      </c>
      <c r="D28" s="68" t="s">
        <v>590</v>
      </c>
      <c r="E28" s="133" t="s">
        <v>140</v>
      </c>
      <c r="F28" s="133"/>
      <c r="G28" s="67" t="s">
        <v>35</v>
      </c>
      <c r="H28" s="66">
        <v>1</v>
      </c>
      <c r="I28" s="65">
        <v>2892.27</v>
      </c>
      <c r="J28" s="65">
        <v>2892.27</v>
      </c>
    </row>
    <row r="29" spans="1:10" ht="25.5" x14ac:dyDescent="0.2">
      <c r="A29" s="64"/>
      <c r="B29" s="64"/>
      <c r="C29" s="64"/>
      <c r="D29" s="64"/>
      <c r="E29" s="64" t="s">
        <v>139</v>
      </c>
      <c r="F29" s="63">
        <v>0</v>
      </c>
      <c r="G29" s="64" t="s">
        <v>138</v>
      </c>
      <c r="H29" s="63">
        <v>0</v>
      </c>
      <c r="I29" s="64" t="s">
        <v>137</v>
      </c>
      <c r="J29" s="63">
        <v>0</v>
      </c>
    </row>
    <row r="30" spans="1:10" ht="15" thickBot="1" x14ac:dyDescent="0.25">
      <c r="A30" s="64"/>
      <c r="B30" s="64"/>
      <c r="C30" s="64"/>
      <c r="D30" s="64"/>
      <c r="E30" s="64" t="s">
        <v>136</v>
      </c>
      <c r="F30" s="63">
        <v>453.79716300000001</v>
      </c>
      <c r="G30" s="64"/>
      <c r="H30" s="134" t="s">
        <v>135</v>
      </c>
      <c r="I30" s="134"/>
      <c r="J30" s="63">
        <v>3346.07</v>
      </c>
    </row>
    <row r="31" spans="1:10" ht="0.95" customHeight="1" thickTop="1" x14ac:dyDescent="0.2">
      <c r="A31" s="62"/>
      <c r="B31" s="62"/>
      <c r="C31" s="62"/>
      <c r="D31" s="62"/>
      <c r="E31" s="62"/>
      <c r="F31" s="62"/>
      <c r="G31" s="62"/>
      <c r="H31" s="62"/>
      <c r="I31" s="62"/>
      <c r="J31" s="62"/>
    </row>
    <row r="32" spans="1:10" ht="18" customHeight="1" x14ac:dyDescent="0.2">
      <c r="A32" s="77" t="s">
        <v>36</v>
      </c>
      <c r="B32" s="75" t="s">
        <v>8</v>
      </c>
      <c r="C32" s="77" t="s">
        <v>9</v>
      </c>
      <c r="D32" s="77" t="s">
        <v>10</v>
      </c>
      <c r="E32" s="135" t="s">
        <v>148</v>
      </c>
      <c r="F32" s="135"/>
      <c r="G32" s="76" t="s">
        <v>11</v>
      </c>
      <c r="H32" s="75" t="s">
        <v>12</v>
      </c>
      <c r="I32" s="75" t="s">
        <v>13</v>
      </c>
      <c r="J32" s="75" t="s">
        <v>15</v>
      </c>
    </row>
    <row r="33" spans="1:10" ht="39" customHeight="1" x14ac:dyDescent="0.2">
      <c r="A33" s="73" t="s">
        <v>93</v>
      </c>
      <c r="B33" s="74" t="s">
        <v>37</v>
      </c>
      <c r="C33" s="73" t="s">
        <v>19</v>
      </c>
      <c r="D33" s="73" t="s">
        <v>38</v>
      </c>
      <c r="E33" s="132" t="s">
        <v>589</v>
      </c>
      <c r="F33" s="132"/>
      <c r="G33" s="72" t="s">
        <v>39</v>
      </c>
      <c r="H33" s="71">
        <v>1</v>
      </c>
      <c r="I33" s="70">
        <v>1269.6600000000001</v>
      </c>
      <c r="J33" s="70">
        <v>1269.6600000000001</v>
      </c>
    </row>
    <row r="34" spans="1:10" ht="39" customHeight="1" x14ac:dyDescent="0.2">
      <c r="A34" s="81" t="s">
        <v>159</v>
      </c>
      <c r="B34" s="82" t="s">
        <v>165</v>
      </c>
      <c r="C34" s="81" t="s">
        <v>19</v>
      </c>
      <c r="D34" s="81" t="s">
        <v>164</v>
      </c>
      <c r="E34" s="139" t="s">
        <v>145</v>
      </c>
      <c r="F34" s="139"/>
      <c r="G34" s="80" t="s">
        <v>163</v>
      </c>
      <c r="H34" s="79">
        <v>3.7714299999999999E-2</v>
      </c>
      <c r="I34" s="78">
        <v>297.05</v>
      </c>
      <c r="J34" s="78">
        <v>11.203032800000001</v>
      </c>
    </row>
    <row r="35" spans="1:10" ht="39" customHeight="1" x14ac:dyDescent="0.2">
      <c r="A35" s="81" t="s">
        <v>159</v>
      </c>
      <c r="B35" s="82" t="s">
        <v>168</v>
      </c>
      <c r="C35" s="81" t="s">
        <v>19</v>
      </c>
      <c r="D35" s="81" t="s">
        <v>167</v>
      </c>
      <c r="E35" s="139" t="s">
        <v>145</v>
      </c>
      <c r="F35" s="139"/>
      <c r="G35" s="80" t="s">
        <v>166</v>
      </c>
      <c r="H35" s="79">
        <v>7.7135800000000004E-2</v>
      </c>
      <c r="I35" s="78">
        <v>117.99</v>
      </c>
      <c r="J35" s="78">
        <v>9.1012529999999998</v>
      </c>
    </row>
    <row r="36" spans="1:10" ht="24" customHeight="1" x14ac:dyDescent="0.2">
      <c r="A36" s="81" t="s">
        <v>159</v>
      </c>
      <c r="B36" s="82" t="s">
        <v>283</v>
      </c>
      <c r="C36" s="81" t="s">
        <v>19</v>
      </c>
      <c r="D36" s="81" t="s">
        <v>282</v>
      </c>
      <c r="E36" s="139" t="s">
        <v>160</v>
      </c>
      <c r="F36" s="139"/>
      <c r="G36" s="80" t="s">
        <v>144</v>
      </c>
      <c r="H36" s="79">
        <v>0.91855819999999999</v>
      </c>
      <c r="I36" s="78">
        <v>18.93</v>
      </c>
      <c r="J36" s="78">
        <v>17.388306700000001</v>
      </c>
    </row>
    <row r="37" spans="1:10" ht="65.099999999999994" customHeight="1" x14ac:dyDescent="0.2">
      <c r="A37" s="81" t="s">
        <v>159</v>
      </c>
      <c r="B37" s="82" t="s">
        <v>526</v>
      </c>
      <c r="C37" s="81" t="s">
        <v>19</v>
      </c>
      <c r="D37" s="81" t="s">
        <v>525</v>
      </c>
      <c r="E37" s="139" t="s">
        <v>145</v>
      </c>
      <c r="F37" s="139"/>
      <c r="G37" s="80" t="s">
        <v>163</v>
      </c>
      <c r="H37" s="79">
        <v>3.7714299999999999E-2</v>
      </c>
      <c r="I37" s="78">
        <v>230.08</v>
      </c>
      <c r="J37" s="78">
        <v>8.6773060999999991</v>
      </c>
    </row>
    <row r="38" spans="1:10" ht="39" customHeight="1" x14ac:dyDescent="0.2">
      <c r="A38" s="81" t="s">
        <v>159</v>
      </c>
      <c r="B38" s="82" t="s">
        <v>245</v>
      </c>
      <c r="C38" s="81" t="s">
        <v>19</v>
      </c>
      <c r="D38" s="81" t="s">
        <v>244</v>
      </c>
      <c r="E38" s="139" t="s">
        <v>145</v>
      </c>
      <c r="F38" s="139"/>
      <c r="G38" s="80" t="s">
        <v>163</v>
      </c>
      <c r="H38" s="79">
        <v>6.5431299999999998E-2</v>
      </c>
      <c r="I38" s="78">
        <v>199.87</v>
      </c>
      <c r="J38" s="78">
        <v>13.077753899999999</v>
      </c>
    </row>
    <row r="39" spans="1:10" ht="39" customHeight="1" x14ac:dyDescent="0.2">
      <c r="A39" s="81" t="s">
        <v>159</v>
      </c>
      <c r="B39" s="82" t="s">
        <v>247</v>
      </c>
      <c r="C39" s="81" t="s">
        <v>19</v>
      </c>
      <c r="D39" s="81" t="s">
        <v>246</v>
      </c>
      <c r="E39" s="139" t="s">
        <v>145</v>
      </c>
      <c r="F39" s="139"/>
      <c r="G39" s="80" t="s">
        <v>166</v>
      </c>
      <c r="H39" s="79">
        <v>4.9337699999999998E-2</v>
      </c>
      <c r="I39" s="78">
        <v>75</v>
      </c>
      <c r="J39" s="78">
        <v>3.7003275000000002</v>
      </c>
    </row>
    <row r="40" spans="1:10" ht="39" customHeight="1" x14ac:dyDescent="0.2">
      <c r="A40" s="81" t="s">
        <v>159</v>
      </c>
      <c r="B40" s="82" t="s">
        <v>221</v>
      </c>
      <c r="C40" s="81" t="s">
        <v>19</v>
      </c>
      <c r="D40" s="81" t="s">
        <v>220</v>
      </c>
      <c r="E40" s="139" t="s">
        <v>145</v>
      </c>
      <c r="F40" s="139"/>
      <c r="G40" s="80" t="s">
        <v>166</v>
      </c>
      <c r="H40" s="79">
        <v>8.7052099999999993E-2</v>
      </c>
      <c r="I40" s="78">
        <v>54.56</v>
      </c>
      <c r="J40" s="78">
        <v>4.7495626</v>
      </c>
    </row>
    <row r="41" spans="1:10" ht="39" customHeight="1" x14ac:dyDescent="0.2">
      <c r="A41" s="81" t="s">
        <v>159</v>
      </c>
      <c r="B41" s="82" t="s">
        <v>219</v>
      </c>
      <c r="C41" s="81" t="s">
        <v>19</v>
      </c>
      <c r="D41" s="81" t="s">
        <v>218</v>
      </c>
      <c r="E41" s="139" t="s">
        <v>145</v>
      </c>
      <c r="F41" s="139"/>
      <c r="G41" s="80" t="s">
        <v>163</v>
      </c>
      <c r="H41" s="79">
        <v>2.77168E-2</v>
      </c>
      <c r="I41" s="78">
        <v>128.6</v>
      </c>
      <c r="J41" s="78">
        <v>3.5643805</v>
      </c>
    </row>
    <row r="42" spans="1:10" ht="51.95" customHeight="1" x14ac:dyDescent="0.2">
      <c r="A42" s="81" t="s">
        <v>159</v>
      </c>
      <c r="B42" s="82" t="s">
        <v>259</v>
      </c>
      <c r="C42" s="81" t="s">
        <v>19</v>
      </c>
      <c r="D42" s="81" t="s">
        <v>258</v>
      </c>
      <c r="E42" s="139" t="s">
        <v>145</v>
      </c>
      <c r="F42" s="139"/>
      <c r="G42" s="80" t="s">
        <v>163</v>
      </c>
      <c r="H42" s="79">
        <v>3.4056900000000001E-2</v>
      </c>
      <c r="I42" s="78">
        <v>190.34</v>
      </c>
      <c r="J42" s="78">
        <v>6.4823902999999996</v>
      </c>
    </row>
    <row r="43" spans="1:10" ht="51.95" customHeight="1" x14ac:dyDescent="0.2">
      <c r="A43" s="81" t="s">
        <v>159</v>
      </c>
      <c r="B43" s="82" t="s">
        <v>261</v>
      </c>
      <c r="C43" s="81" t="s">
        <v>19</v>
      </c>
      <c r="D43" s="81" t="s">
        <v>260</v>
      </c>
      <c r="E43" s="139" t="s">
        <v>145</v>
      </c>
      <c r="F43" s="139"/>
      <c r="G43" s="80" t="s">
        <v>166</v>
      </c>
      <c r="H43" s="79">
        <v>8.0468499999999998E-2</v>
      </c>
      <c r="I43" s="78">
        <v>80.709999999999994</v>
      </c>
      <c r="J43" s="78">
        <v>6.4946126</v>
      </c>
    </row>
    <row r="44" spans="1:10" ht="39" customHeight="1" x14ac:dyDescent="0.2">
      <c r="A44" s="68" t="s">
        <v>143</v>
      </c>
      <c r="B44" s="69" t="s">
        <v>588</v>
      </c>
      <c r="C44" s="68" t="s">
        <v>19</v>
      </c>
      <c r="D44" s="68" t="s">
        <v>587</v>
      </c>
      <c r="E44" s="133" t="s">
        <v>140</v>
      </c>
      <c r="F44" s="133"/>
      <c r="G44" s="67" t="s">
        <v>35</v>
      </c>
      <c r="H44" s="66">
        <v>2.0765701999999999</v>
      </c>
      <c r="I44" s="65">
        <v>570.76</v>
      </c>
      <c r="J44" s="65">
        <v>1185.2232074000001</v>
      </c>
    </row>
    <row r="45" spans="1:10" ht="25.5" x14ac:dyDescent="0.2">
      <c r="A45" s="64"/>
      <c r="B45" s="64"/>
      <c r="C45" s="64"/>
      <c r="D45" s="64"/>
      <c r="E45" s="64" t="s">
        <v>139</v>
      </c>
      <c r="F45" s="63">
        <v>24.92</v>
      </c>
      <c r="G45" s="64" t="s">
        <v>138</v>
      </c>
      <c r="H45" s="63">
        <v>0</v>
      </c>
      <c r="I45" s="64" t="s">
        <v>137</v>
      </c>
      <c r="J45" s="63">
        <v>24.92</v>
      </c>
    </row>
    <row r="46" spans="1:10" ht="15" thickBot="1" x14ac:dyDescent="0.25">
      <c r="A46" s="64"/>
      <c r="B46" s="64"/>
      <c r="C46" s="64"/>
      <c r="D46" s="64"/>
      <c r="E46" s="64" t="s">
        <v>136</v>
      </c>
      <c r="F46" s="63">
        <v>279.83306399999998</v>
      </c>
      <c r="G46" s="64"/>
      <c r="H46" s="134" t="s">
        <v>135</v>
      </c>
      <c r="I46" s="134"/>
      <c r="J46" s="63">
        <v>1549.49</v>
      </c>
    </row>
    <row r="47" spans="1:10" ht="0.95" customHeight="1" thickTop="1" x14ac:dyDescent="0.2">
      <c r="A47" s="62"/>
      <c r="B47" s="62"/>
      <c r="C47" s="62"/>
      <c r="D47" s="62"/>
      <c r="E47" s="62"/>
      <c r="F47" s="62"/>
      <c r="G47" s="62"/>
      <c r="H47" s="62"/>
      <c r="I47" s="62"/>
      <c r="J47" s="62"/>
    </row>
    <row r="48" spans="1:10" ht="18" customHeight="1" x14ac:dyDescent="0.2">
      <c r="A48" s="77" t="s">
        <v>40</v>
      </c>
      <c r="B48" s="75" t="s">
        <v>8</v>
      </c>
      <c r="C48" s="77" t="s">
        <v>9</v>
      </c>
      <c r="D48" s="77" t="s">
        <v>10</v>
      </c>
      <c r="E48" s="135" t="s">
        <v>148</v>
      </c>
      <c r="F48" s="135"/>
      <c r="G48" s="76" t="s">
        <v>11</v>
      </c>
      <c r="H48" s="75" t="s">
        <v>12</v>
      </c>
      <c r="I48" s="75" t="s">
        <v>13</v>
      </c>
      <c r="J48" s="75" t="s">
        <v>15</v>
      </c>
    </row>
    <row r="49" spans="1:10" ht="39" customHeight="1" x14ac:dyDescent="0.2">
      <c r="A49" s="73" t="s">
        <v>93</v>
      </c>
      <c r="B49" s="74" t="s">
        <v>41</v>
      </c>
      <c r="C49" s="73" t="s">
        <v>19</v>
      </c>
      <c r="D49" s="73" t="s">
        <v>42</v>
      </c>
      <c r="E49" s="132" t="s">
        <v>561</v>
      </c>
      <c r="F49" s="132"/>
      <c r="G49" s="72" t="s">
        <v>43</v>
      </c>
      <c r="H49" s="71">
        <v>1</v>
      </c>
      <c r="I49" s="70">
        <v>0.86</v>
      </c>
      <c r="J49" s="70">
        <v>0.86</v>
      </c>
    </row>
    <row r="50" spans="1:10" ht="65.099999999999994" customHeight="1" x14ac:dyDescent="0.2">
      <c r="A50" s="81" t="s">
        <v>159</v>
      </c>
      <c r="B50" s="82" t="s">
        <v>526</v>
      </c>
      <c r="C50" s="81" t="s">
        <v>19</v>
      </c>
      <c r="D50" s="81" t="s">
        <v>525</v>
      </c>
      <c r="E50" s="139" t="s">
        <v>145</v>
      </c>
      <c r="F50" s="139"/>
      <c r="G50" s="80" t="s">
        <v>163</v>
      </c>
      <c r="H50" s="79">
        <v>3.3E-3</v>
      </c>
      <c r="I50" s="78">
        <v>230.08</v>
      </c>
      <c r="J50" s="78">
        <v>0.75926400000000005</v>
      </c>
    </row>
    <row r="51" spans="1:10" ht="65.099999999999994" customHeight="1" x14ac:dyDescent="0.2">
      <c r="A51" s="81" t="s">
        <v>159</v>
      </c>
      <c r="B51" s="82" t="s">
        <v>528</v>
      </c>
      <c r="C51" s="81" t="s">
        <v>19</v>
      </c>
      <c r="D51" s="81" t="s">
        <v>527</v>
      </c>
      <c r="E51" s="139" t="s">
        <v>145</v>
      </c>
      <c r="F51" s="139"/>
      <c r="G51" s="80" t="s">
        <v>166</v>
      </c>
      <c r="H51" s="79">
        <v>1.4E-3</v>
      </c>
      <c r="I51" s="78">
        <v>68.400000000000006</v>
      </c>
      <c r="J51" s="78">
        <v>9.5759999999999998E-2</v>
      </c>
    </row>
    <row r="52" spans="1:10" ht="25.5" x14ac:dyDescent="0.2">
      <c r="A52" s="64"/>
      <c r="B52" s="64"/>
      <c r="C52" s="64"/>
      <c r="D52" s="64"/>
      <c r="E52" s="64" t="s">
        <v>139</v>
      </c>
      <c r="F52" s="63">
        <v>0.12</v>
      </c>
      <c r="G52" s="64" t="s">
        <v>138</v>
      </c>
      <c r="H52" s="63">
        <v>0</v>
      </c>
      <c r="I52" s="64" t="s">
        <v>137</v>
      </c>
      <c r="J52" s="63">
        <v>0.12</v>
      </c>
    </row>
    <row r="53" spans="1:10" ht="15" thickBot="1" x14ac:dyDescent="0.25">
      <c r="A53" s="64"/>
      <c r="B53" s="64"/>
      <c r="C53" s="64"/>
      <c r="D53" s="64"/>
      <c r="E53" s="64" t="s">
        <v>136</v>
      </c>
      <c r="F53" s="63">
        <v>0.18954399999999999</v>
      </c>
      <c r="G53" s="64"/>
      <c r="H53" s="134" t="s">
        <v>135</v>
      </c>
      <c r="I53" s="134"/>
      <c r="J53" s="63">
        <v>1.05</v>
      </c>
    </row>
    <row r="54" spans="1:10" ht="0.95" customHeight="1" thickTop="1" x14ac:dyDescent="0.2">
      <c r="A54" s="62"/>
      <c r="B54" s="62"/>
      <c r="C54" s="62"/>
      <c r="D54" s="62"/>
      <c r="E54" s="62"/>
      <c r="F54" s="62"/>
      <c r="G54" s="62"/>
      <c r="H54" s="62"/>
      <c r="I54" s="62"/>
      <c r="J54" s="62"/>
    </row>
    <row r="55" spans="1:10" ht="18" customHeight="1" x14ac:dyDescent="0.2">
      <c r="A55" s="77" t="s">
        <v>44</v>
      </c>
      <c r="B55" s="75" t="s">
        <v>8</v>
      </c>
      <c r="C55" s="77" t="s">
        <v>9</v>
      </c>
      <c r="D55" s="77" t="s">
        <v>10</v>
      </c>
      <c r="E55" s="135" t="s">
        <v>148</v>
      </c>
      <c r="F55" s="135"/>
      <c r="G55" s="76" t="s">
        <v>11</v>
      </c>
      <c r="H55" s="75" t="s">
        <v>12</v>
      </c>
      <c r="I55" s="75" t="s">
        <v>13</v>
      </c>
      <c r="J55" s="75" t="s">
        <v>15</v>
      </c>
    </row>
    <row r="56" spans="1:10" ht="51.95" customHeight="1" x14ac:dyDescent="0.2">
      <c r="A56" s="73" t="s">
        <v>93</v>
      </c>
      <c r="B56" s="74" t="s">
        <v>45</v>
      </c>
      <c r="C56" s="73" t="s">
        <v>19</v>
      </c>
      <c r="D56" s="73" t="s">
        <v>46</v>
      </c>
      <c r="E56" s="132" t="s">
        <v>561</v>
      </c>
      <c r="F56" s="132"/>
      <c r="G56" s="72" t="s">
        <v>47</v>
      </c>
      <c r="H56" s="71">
        <v>1</v>
      </c>
      <c r="I56" s="70">
        <v>0.47</v>
      </c>
      <c r="J56" s="70">
        <v>0.47</v>
      </c>
    </row>
    <row r="57" spans="1:10" ht="65.099999999999994" customHeight="1" x14ac:dyDescent="0.2">
      <c r="A57" s="81" t="s">
        <v>159</v>
      </c>
      <c r="B57" s="82" t="s">
        <v>492</v>
      </c>
      <c r="C57" s="81" t="s">
        <v>19</v>
      </c>
      <c r="D57" s="81" t="s">
        <v>491</v>
      </c>
      <c r="E57" s="139" t="s">
        <v>145</v>
      </c>
      <c r="F57" s="139"/>
      <c r="G57" s="80" t="s">
        <v>163</v>
      </c>
      <c r="H57" s="79">
        <v>1.0678E-3</v>
      </c>
      <c r="I57" s="78">
        <v>403.07</v>
      </c>
      <c r="J57" s="78">
        <v>0.43039810000000001</v>
      </c>
    </row>
    <row r="58" spans="1:10" ht="65.099999999999994" customHeight="1" x14ac:dyDescent="0.2">
      <c r="A58" s="81" t="s">
        <v>159</v>
      </c>
      <c r="B58" s="82" t="s">
        <v>494</v>
      </c>
      <c r="C58" s="81" t="s">
        <v>19</v>
      </c>
      <c r="D58" s="81" t="s">
        <v>493</v>
      </c>
      <c r="E58" s="139" t="s">
        <v>145</v>
      </c>
      <c r="F58" s="139"/>
      <c r="G58" s="80" t="s">
        <v>166</v>
      </c>
      <c r="H58" s="79">
        <v>4.8539999999999998E-4</v>
      </c>
      <c r="I58" s="78">
        <v>90.98</v>
      </c>
      <c r="J58" s="78">
        <v>4.4161699999999998E-2</v>
      </c>
    </row>
    <row r="59" spans="1:10" ht="25.5" x14ac:dyDescent="0.2">
      <c r="A59" s="64"/>
      <c r="B59" s="64"/>
      <c r="C59" s="64"/>
      <c r="D59" s="64"/>
      <c r="E59" s="64" t="s">
        <v>139</v>
      </c>
      <c r="F59" s="63">
        <v>0.04</v>
      </c>
      <c r="G59" s="64" t="s">
        <v>138</v>
      </c>
      <c r="H59" s="63">
        <v>0</v>
      </c>
      <c r="I59" s="64" t="s">
        <v>137</v>
      </c>
      <c r="J59" s="63">
        <v>0.04</v>
      </c>
    </row>
    <row r="60" spans="1:10" ht="15" thickBot="1" x14ac:dyDescent="0.25">
      <c r="A60" s="64"/>
      <c r="B60" s="64"/>
      <c r="C60" s="64"/>
      <c r="D60" s="64"/>
      <c r="E60" s="64" t="s">
        <v>136</v>
      </c>
      <c r="F60" s="63">
        <v>0.103588</v>
      </c>
      <c r="G60" s="64"/>
      <c r="H60" s="134" t="s">
        <v>135</v>
      </c>
      <c r="I60" s="134"/>
      <c r="J60" s="63">
        <v>0.56999999999999995</v>
      </c>
    </row>
    <row r="61" spans="1:10" ht="0.95" customHeight="1" thickTop="1" x14ac:dyDescent="0.2">
      <c r="A61" s="62"/>
      <c r="B61" s="62"/>
      <c r="C61" s="62"/>
      <c r="D61" s="62"/>
      <c r="E61" s="62"/>
      <c r="F61" s="62"/>
      <c r="G61" s="62"/>
      <c r="H61" s="62"/>
      <c r="I61" s="62"/>
      <c r="J61" s="62"/>
    </row>
    <row r="62" spans="1:10" ht="18" customHeight="1" x14ac:dyDescent="0.2">
      <c r="A62" s="77" t="s">
        <v>50</v>
      </c>
      <c r="B62" s="75" t="s">
        <v>8</v>
      </c>
      <c r="C62" s="77" t="s">
        <v>9</v>
      </c>
      <c r="D62" s="77" t="s">
        <v>10</v>
      </c>
      <c r="E62" s="135" t="s">
        <v>148</v>
      </c>
      <c r="F62" s="135"/>
      <c r="G62" s="76" t="s">
        <v>11</v>
      </c>
      <c r="H62" s="75" t="s">
        <v>12</v>
      </c>
      <c r="I62" s="75" t="s">
        <v>13</v>
      </c>
      <c r="J62" s="75" t="s">
        <v>15</v>
      </c>
    </row>
    <row r="63" spans="1:10" ht="39" customHeight="1" x14ac:dyDescent="0.2">
      <c r="A63" s="73" t="s">
        <v>93</v>
      </c>
      <c r="B63" s="74">
        <v>7</v>
      </c>
      <c r="C63" s="73" t="s">
        <v>93</v>
      </c>
      <c r="D63" s="73" t="s">
        <v>51</v>
      </c>
      <c r="E63" s="132" t="s">
        <v>572</v>
      </c>
      <c r="F63" s="132"/>
      <c r="G63" s="72" t="s">
        <v>21</v>
      </c>
      <c r="H63" s="71">
        <v>1</v>
      </c>
      <c r="I63" s="70">
        <v>18.91</v>
      </c>
      <c r="J63" s="70">
        <v>18.91</v>
      </c>
    </row>
    <row r="64" spans="1:10" ht="65.099999999999994" customHeight="1" x14ac:dyDescent="0.2">
      <c r="A64" s="81" t="s">
        <v>159</v>
      </c>
      <c r="B64" s="82" t="s">
        <v>476</v>
      </c>
      <c r="C64" s="81" t="s">
        <v>19</v>
      </c>
      <c r="D64" s="81" t="s">
        <v>475</v>
      </c>
      <c r="E64" s="139" t="s">
        <v>145</v>
      </c>
      <c r="F64" s="139"/>
      <c r="G64" s="80" t="s">
        <v>163</v>
      </c>
      <c r="H64" s="79">
        <v>3.7079000000000001E-3</v>
      </c>
      <c r="I64" s="78">
        <v>185.73</v>
      </c>
      <c r="J64" s="78">
        <v>0.68866830000000001</v>
      </c>
    </row>
    <row r="65" spans="1:10" ht="24" customHeight="1" x14ac:dyDescent="0.2">
      <c r="A65" s="81" t="s">
        <v>159</v>
      </c>
      <c r="B65" s="82" t="s">
        <v>231</v>
      </c>
      <c r="C65" s="81" t="s">
        <v>19</v>
      </c>
      <c r="D65" s="81" t="s">
        <v>230</v>
      </c>
      <c r="E65" s="139" t="s">
        <v>160</v>
      </c>
      <c r="F65" s="139"/>
      <c r="G65" s="80" t="s">
        <v>144</v>
      </c>
      <c r="H65" s="79">
        <v>3.7079099999999997E-2</v>
      </c>
      <c r="I65" s="78">
        <v>19.11</v>
      </c>
      <c r="J65" s="78">
        <v>0.70858160000000003</v>
      </c>
    </row>
    <row r="66" spans="1:10" ht="39" customHeight="1" x14ac:dyDescent="0.2">
      <c r="A66" s="81" t="s">
        <v>159</v>
      </c>
      <c r="B66" s="82" t="s">
        <v>349</v>
      </c>
      <c r="C66" s="81" t="s">
        <v>19</v>
      </c>
      <c r="D66" s="81" t="s">
        <v>348</v>
      </c>
      <c r="E66" s="139" t="s">
        <v>145</v>
      </c>
      <c r="F66" s="139"/>
      <c r="G66" s="80" t="s">
        <v>163</v>
      </c>
      <c r="H66" s="79">
        <v>3.3708000000000002E-3</v>
      </c>
      <c r="I66" s="78">
        <v>159.9</v>
      </c>
      <c r="J66" s="78">
        <v>0.53899090000000005</v>
      </c>
    </row>
    <row r="67" spans="1:10" ht="24" customHeight="1" x14ac:dyDescent="0.2">
      <c r="A67" s="68" t="s">
        <v>143</v>
      </c>
      <c r="B67" s="69" t="s">
        <v>586</v>
      </c>
      <c r="C67" s="68" t="s">
        <v>19</v>
      </c>
      <c r="D67" s="68" t="s">
        <v>585</v>
      </c>
      <c r="E67" s="133" t="s">
        <v>140</v>
      </c>
      <c r="F67" s="133"/>
      <c r="G67" s="67" t="s">
        <v>126</v>
      </c>
      <c r="H67" s="66">
        <v>0.13</v>
      </c>
      <c r="I67" s="65">
        <v>22.41</v>
      </c>
      <c r="J67" s="65">
        <v>2.9133</v>
      </c>
    </row>
    <row r="68" spans="1:10" ht="26.1" customHeight="1" x14ac:dyDescent="0.2">
      <c r="A68" s="68" t="s">
        <v>143</v>
      </c>
      <c r="B68" s="69" t="s">
        <v>584</v>
      </c>
      <c r="C68" s="68" t="s">
        <v>19</v>
      </c>
      <c r="D68" s="68" t="s">
        <v>583</v>
      </c>
      <c r="E68" s="133" t="s">
        <v>140</v>
      </c>
      <c r="F68" s="133"/>
      <c r="G68" s="67" t="s">
        <v>126</v>
      </c>
      <c r="H68" s="66">
        <v>0.6</v>
      </c>
      <c r="I68" s="65">
        <v>15.52</v>
      </c>
      <c r="J68" s="65">
        <v>9.3119999999999994</v>
      </c>
    </row>
    <row r="69" spans="1:10" ht="24" customHeight="1" x14ac:dyDescent="0.2">
      <c r="A69" s="68" t="s">
        <v>143</v>
      </c>
      <c r="B69" s="69" t="s">
        <v>582</v>
      </c>
      <c r="C69" s="68" t="s">
        <v>19</v>
      </c>
      <c r="D69" s="68" t="s">
        <v>581</v>
      </c>
      <c r="E69" s="133" t="s">
        <v>140</v>
      </c>
      <c r="F69" s="133"/>
      <c r="G69" s="67" t="s">
        <v>126</v>
      </c>
      <c r="H69" s="66">
        <v>0.03</v>
      </c>
      <c r="I69" s="65">
        <v>15.37</v>
      </c>
      <c r="J69" s="65">
        <v>0.46110000000000001</v>
      </c>
    </row>
    <row r="70" spans="1:10" ht="26.1" customHeight="1" x14ac:dyDescent="0.2">
      <c r="A70" s="68" t="s">
        <v>143</v>
      </c>
      <c r="B70" s="69" t="s">
        <v>580</v>
      </c>
      <c r="C70" s="68" t="s">
        <v>19</v>
      </c>
      <c r="D70" s="68" t="s">
        <v>579</v>
      </c>
      <c r="E70" s="133" t="s">
        <v>140</v>
      </c>
      <c r="F70" s="133"/>
      <c r="G70" s="67" t="s">
        <v>428</v>
      </c>
      <c r="H70" s="66">
        <v>0.47</v>
      </c>
      <c r="I70" s="65">
        <v>8.77</v>
      </c>
      <c r="J70" s="65">
        <v>4.1219000000000001</v>
      </c>
    </row>
    <row r="71" spans="1:10" ht="24" customHeight="1" x14ac:dyDescent="0.2">
      <c r="A71" s="68" t="s">
        <v>143</v>
      </c>
      <c r="B71" s="69" t="s">
        <v>578</v>
      </c>
      <c r="C71" s="68" t="s">
        <v>19</v>
      </c>
      <c r="D71" s="68" t="s">
        <v>577</v>
      </c>
      <c r="E71" s="133" t="s">
        <v>199</v>
      </c>
      <c r="F71" s="133"/>
      <c r="G71" s="67" t="s">
        <v>144</v>
      </c>
      <c r="H71" s="66">
        <v>3.7079000000000001E-3</v>
      </c>
      <c r="I71" s="65">
        <v>45.83</v>
      </c>
      <c r="J71" s="65">
        <v>0.1699331</v>
      </c>
    </row>
    <row r="72" spans="1:10" ht="25.5" x14ac:dyDescent="0.2">
      <c r="A72" s="64"/>
      <c r="B72" s="64"/>
      <c r="C72" s="64"/>
      <c r="D72" s="64"/>
      <c r="E72" s="64" t="s">
        <v>139</v>
      </c>
      <c r="F72" s="63">
        <v>0.86</v>
      </c>
      <c r="G72" s="64" t="s">
        <v>138</v>
      </c>
      <c r="H72" s="63">
        <v>0</v>
      </c>
      <c r="I72" s="64" t="s">
        <v>137</v>
      </c>
      <c r="J72" s="63">
        <v>0.86</v>
      </c>
    </row>
    <row r="73" spans="1:10" ht="15" thickBot="1" x14ac:dyDescent="0.25">
      <c r="A73" s="64"/>
      <c r="B73" s="64"/>
      <c r="C73" s="64"/>
      <c r="D73" s="64"/>
      <c r="E73" s="64" t="s">
        <v>136</v>
      </c>
      <c r="F73" s="63">
        <v>4.167764</v>
      </c>
      <c r="G73" s="64"/>
      <c r="H73" s="134" t="s">
        <v>135</v>
      </c>
      <c r="I73" s="134"/>
      <c r="J73" s="63">
        <v>23.08</v>
      </c>
    </row>
    <row r="74" spans="1:10" ht="0.95" customHeight="1" thickTop="1" x14ac:dyDescent="0.2">
      <c r="A74" s="62"/>
      <c r="B74" s="62"/>
      <c r="C74" s="62"/>
      <c r="D74" s="62"/>
      <c r="E74" s="62"/>
      <c r="F74" s="62"/>
      <c r="G74" s="62"/>
      <c r="H74" s="62"/>
      <c r="I74" s="62"/>
      <c r="J74" s="62"/>
    </row>
    <row r="75" spans="1:10" ht="18" customHeight="1" x14ac:dyDescent="0.2">
      <c r="A75" s="77" t="s">
        <v>52</v>
      </c>
      <c r="B75" s="75" t="s">
        <v>8</v>
      </c>
      <c r="C75" s="77" t="s">
        <v>9</v>
      </c>
      <c r="D75" s="77" t="s">
        <v>10</v>
      </c>
      <c r="E75" s="135" t="s">
        <v>148</v>
      </c>
      <c r="F75" s="135"/>
      <c r="G75" s="76" t="s">
        <v>11</v>
      </c>
      <c r="H75" s="75" t="s">
        <v>12</v>
      </c>
      <c r="I75" s="75" t="s">
        <v>13</v>
      </c>
      <c r="J75" s="75" t="s">
        <v>15</v>
      </c>
    </row>
    <row r="76" spans="1:10" ht="24" customHeight="1" x14ac:dyDescent="0.2">
      <c r="A76" s="73" t="s">
        <v>93</v>
      </c>
      <c r="B76" s="74">
        <v>8</v>
      </c>
      <c r="C76" s="73" t="s">
        <v>93</v>
      </c>
      <c r="D76" s="73" t="s">
        <v>53</v>
      </c>
      <c r="E76" s="132" t="s">
        <v>572</v>
      </c>
      <c r="F76" s="132"/>
      <c r="G76" s="72" t="s">
        <v>11</v>
      </c>
      <c r="H76" s="71">
        <v>1</v>
      </c>
      <c r="I76" s="70">
        <v>473.62</v>
      </c>
      <c r="J76" s="70">
        <v>473.62</v>
      </c>
    </row>
    <row r="77" spans="1:10" ht="39" customHeight="1" x14ac:dyDescent="0.2">
      <c r="A77" s="81" t="s">
        <v>159</v>
      </c>
      <c r="B77" s="82" t="s">
        <v>384</v>
      </c>
      <c r="C77" s="81" t="s">
        <v>19</v>
      </c>
      <c r="D77" s="81" t="s">
        <v>383</v>
      </c>
      <c r="E77" s="139" t="s">
        <v>380</v>
      </c>
      <c r="F77" s="139"/>
      <c r="G77" s="80" t="s">
        <v>21</v>
      </c>
      <c r="H77" s="79">
        <v>2.21137E-2</v>
      </c>
      <c r="I77" s="78">
        <v>33.06</v>
      </c>
      <c r="J77" s="78">
        <v>0.73107889999999998</v>
      </c>
    </row>
    <row r="78" spans="1:10" ht="26.1" customHeight="1" x14ac:dyDescent="0.2">
      <c r="A78" s="81" t="s">
        <v>159</v>
      </c>
      <c r="B78" s="82" t="s">
        <v>403</v>
      </c>
      <c r="C78" s="81" t="s">
        <v>19</v>
      </c>
      <c r="D78" s="81" t="s">
        <v>402</v>
      </c>
      <c r="E78" s="139" t="s">
        <v>401</v>
      </c>
      <c r="F78" s="139"/>
      <c r="G78" s="80" t="s">
        <v>39</v>
      </c>
      <c r="H78" s="79">
        <v>2.7642E-2</v>
      </c>
      <c r="I78" s="78">
        <v>75.599999999999994</v>
      </c>
      <c r="J78" s="78">
        <v>2.0897351999999998</v>
      </c>
    </row>
    <row r="79" spans="1:10" ht="26.1" customHeight="1" x14ac:dyDescent="0.2">
      <c r="A79" s="81" t="s">
        <v>159</v>
      </c>
      <c r="B79" s="82" t="s">
        <v>446</v>
      </c>
      <c r="C79" s="81" t="s">
        <v>19</v>
      </c>
      <c r="D79" s="81" t="s">
        <v>445</v>
      </c>
      <c r="E79" s="139" t="s">
        <v>380</v>
      </c>
      <c r="F79" s="139"/>
      <c r="G79" s="80" t="s">
        <v>39</v>
      </c>
      <c r="H79" s="79">
        <v>2.7642E-2</v>
      </c>
      <c r="I79" s="78">
        <v>533.54999999999995</v>
      </c>
      <c r="J79" s="78">
        <v>14.748389100000001</v>
      </c>
    </row>
    <row r="80" spans="1:10" ht="26.1" customHeight="1" x14ac:dyDescent="0.2">
      <c r="A80" s="68" t="s">
        <v>143</v>
      </c>
      <c r="B80" s="69" t="s">
        <v>576</v>
      </c>
      <c r="C80" s="68" t="s">
        <v>19</v>
      </c>
      <c r="D80" s="68" t="s">
        <v>575</v>
      </c>
      <c r="E80" s="133" t="s">
        <v>140</v>
      </c>
      <c r="F80" s="133"/>
      <c r="G80" s="67" t="s">
        <v>21</v>
      </c>
      <c r="H80" s="66">
        <v>0.3</v>
      </c>
      <c r="I80" s="65">
        <v>496.66</v>
      </c>
      <c r="J80" s="65">
        <v>148.99799999999999</v>
      </c>
    </row>
    <row r="81" spans="1:10" ht="26.1" customHeight="1" x14ac:dyDescent="0.2">
      <c r="A81" s="68" t="s">
        <v>143</v>
      </c>
      <c r="B81" s="69" t="s">
        <v>567</v>
      </c>
      <c r="C81" s="68" t="s">
        <v>19</v>
      </c>
      <c r="D81" s="68" t="s">
        <v>566</v>
      </c>
      <c r="E81" s="133" t="s">
        <v>140</v>
      </c>
      <c r="F81" s="133"/>
      <c r="G81" s="67" t="s">
        <v>149</v>
      </c>
      <c r="H81" s="66">
        <v>3</v>
      </c>
      <c r="I81" s="65">
        <v>3.81</v>
      </c>
      <c r="J81" s="65">
        <v>11.43</v>
      </c>
    </row>
    <row r="82" spans="1:10" ht="24" customHeight="1" x14ac:dyDescent="0.2">
      <c r="A82" s="68" t="s">
        <v>143</v>
      </c>
      <c r="B82" s="69" t="s">
        <v>565</v>
      </c>
      <c r="C82" s="68" t="s">
        <v>19</v>
      </c>
      <c r="D82" s="68" t="s">
        <v>564</v>
      </c>
      <c r="E82" s="133" t="s">
        <v>140</v>
      </c>
      <c r="F82" s="133"/>
      <c r="G82" s="67" t="s">
        <v>149</v>
      </c>
      <c r="H82" s="66">
        <v>1</v>
      </c>
      <c r="I82" s="65">
        <v>6.24</v>
      </c>
      <c r="J82" s="65">
        <v>6.24</v>
      </c>
    </row>
    <row r="83" spans="1:10" ht="39" customHeight="1" x14ac:dyDescent="0.2">
      <c r="A83" s="68" t="s">
        <v>143</v>
      </c>
      <c r="B83" s="69" t="s">
        <v>574</v>
      </c>
      <c r="C83" s="68" t="s">
        <v>19</v>
      </c>
      <c r="D83" s="68" t="s">
        <v>573</v>
      </c>
      <c r="E83" s="133" t="s">
        <v>140</v>
      </c>
      <c r="F83" s="133"/>
      <c r="G83" s="67" t="s">
        <v>69</v>
      </c>
      <c r="H83" s="66">
        <v>3.5</v>
      </c>
      <c r="I83" s="65">
        <v>82.68</v>
      </c>
      <c r="J83" s="65">
        <v>289.38</v>
      </c>
    </row>
    <row r="84" spans="1:10" ht="25.5" x14ac:dyDescent="0.2">
      <c r="A84" s="64"/>
      <c r="B84" s="64"/>
      <c r="C84" s="64"/>
      <c r="D84" s="64"/>
      <c r="E84" s="64" t="s">
        <v>139</v>
      </c>
      <c r="F84" s="63">
        <v>6.64</v>
      </c>
      <c r="G84" s="64" t="s">
        <v>138</v>
      </c>
      <c r="H84" s="63">
        <v>0</v>
      </c>
      <c r="I84" s="64" t="s">
        <v>137</v>
      </c>
      <c r="J84" s="63">
        <v>6.64</v>
      </c>
    </row>
    <row r="85" spans="1:10" ht="15" thickBot="1" x14ac:dyDescent="0.25">
      <c r="A85" s="64"/>
      <c r="B85" s="64"/>
      <c r="C85" s="64"/>
      <c r="D85" s="64"/>
      <c r="E85" s="64" t="s">
        <v>136</v>
      </c>
      <c r="F85" s="63">
        <v>104.385848</v>
      </c>
      <c r="G85" s="64"/>
      <c r="H85" s="134" t="s">
        <v>135</v>
      </c>
      <c r="I85" s="134"/>
      <c r="J85" s="63">
        <v>578.01</v>
      </c>
    </row>
    <row r="86" spans="1:10" ht="0.95" customHeight="1" thickTop="1" x14ac:dyDescent="0.2">
      <c r="A86" s="62"/>
      <c r="B86" s="62"/>
      <c r="C86" s="62"/>
      <c r="D86" s="62"/>
      <c r="E86" s="62"/>
      <c r="F86" s="62"/>
      <c r="G86" s="62"/>
      <c r="H86" s="62"/>
      <c r="I86" s="62"/>
      <c r="J86" s="62"/>
    </row>
    <row r="87" spans="1:10" ht="18" customHeight="1" x14ac:dyDescent="0.2">
      <c r="A87" s="77" t="s">
        <v>54</v>
      </c>
      <c r="B87" s="75" t="s">
        <v>8</v>
      </c>
      <c r="C87" s="77" t="s">
        <v>9</v>
      </c>
      <c r="D87" s="77" t="s">
        <v>10</v>
      </c>
      <c r="E87" s="135" t="s">
        <v>148</v>
      </c>
      <c r="F87" s="135"/>
      <c r="G87" s="76" t="s">
        <v>11</v>
      </c>
      <c r="H87" s="75" t="s">
        <v>12</v>
      </c>
      <c r="I87" s="75" t="s">
        <v>13</v>
      </c>
      <c r="J87" s="75" t="s">
        <v>15</v>
      </c>
    </row>
    <row r="88" spans="1:10" ht="24" customHeight="1" x14ac:dyDescent="0.2">
      <c r="A88" s="73" t="s">
        <v>93</v>
      </c>
      <c r="B88" s="74">
        <v>9</v>
      </c>
      <c r="C88" s="73" t="s">
        <v>93</v>
      </c>
      <c r="D88" s="73" t="s">
        <v>55</v>
      </c>
      <c r="E88" s="132" t="s">
        <v>572</v>
      </c>
      <c r="F88" s="132"/>
      <c r="G88" s="72" t="s">
        <v>11</v>
      </c>
      <c r="H88" s="71">
        <v>1</v>
      </c>
      <c r="I88" s="70">
        <v>448.78</v>
      </c>
      <c r="J88" s="70">
        <v>448.78</v>
      </c>
    </row>
    <row r="89" spans="1:10" ht="39" customHeight="1" x14ac:dyDescent="0.2">
      <c r="A89" s="81" t="s">
        <v>159</v>
      </c>
      <c r="B89" s="82" t="s">
        <v>384</v>
      </c>
      <c r="C89" s="81" t="s">
        <v>19</v>
      </c>
      <c r="D89" s="81" t="s">
        <v>383</v>
      </c>
      <c r="E89" s="139" t="s">
        <v>380</v>
      </c>
      <c r="F89" s="139"/>
      <c r="G89" s="80" t="s">
        <v>21</v>
      </c>
      <c r="H89" s="79">
        <v>2.21137E-2</v>
      </c>
      <c r="I89" s="78">
        <v>33.06</v>
      </c>
      <c r="J89" s="78">
        <v>0.73107889999999998</v>
      </c>
    </row>
    <row r="90" spans="1:10" ht="26.1" customHeight="1" x14ac:dyDescent="0.2">
      <c r="A90" s="81" t="s">
        <v>159</v>
      </c>
      <c r="B90" s="82" t="s">
        <v>403</v>
      </c>
      <c r="C90" s="81" t="s">
        <v>19</v>
      </c>
      <c r="D90" s="81" t="s">
        <v>402</v>
      </c>
      <c r="E90" s="139" t="s">
        <v>401</v>
      </c>
      <c r="F90" s="139"/>
      <c r="G90" s="80" t="s">
        <v>39</v>
      </c>
      <c r="H90" s="79">
        <v>2.7642E-2</v>
      </c>
      <c r="I90" s="78">
        <v>75.599999999999994</v>
      </c>
      <c r="J90" s="78">
        <v>2.0897351999999998</v>
      </c>
    </row>
    <row r="91" spans="1:10" ht="26.1" customHeight="1" x14ac:dyDescent="0.2">
      <c r="A91" s="81" t="s">
        <v>159</v>
      </c>
      <c r="B91" s="82" t="s">
        <v>446</v>
      </c>
      <c r="C91" s="81" t="s">
        <v>19</v>
      </c>
      <c r="D91" s="81" t="s">
        <v>445</v>
      </c>
      <c r="E91" s="139" t="s">
        <v>380</v>
      </c>
      <c r="F91" s="139"/>
      <c r="G91" s="80" t="s">
        <v>39</v>
      </c>
      <c r="H91" s="79">
        <v>2.7642E-2</v>
      </c>
      <c r="I91" s="78">
        <v>533.54999999999995</v>
      </c>
      <c r="J91" s="78">
        <v>14.748389100000001</v>
      </c>
    </row>
    <row r="92" spans="1:10" ht="26.1" customHeight="1" x14ac:dyDescent="0.2">
      <c r="A92" s="68" t="s">
        <v>143</v>
      </c>
      <c r="B92" s="69" t="s">
        <v>576</v>
      </c>
      <c r="C92" s="68" t="s">
        <v>19</v>
      </c>
      <c r="D92" s="68" t="s">
        <v>575</v>
      </c>
      <c r="E92" s="133" t="s">
        <v>140</v>
      </c>
      <c r="F92" s="133"/>
      <c r="G92" s="67" t="s">
        <v>21</v>
      </c>
      <c r="H92" s="66">
        <v>0.25</v>
      </c>
      <c r="I92" s="65">
        <v>496.66</v>
      </c>
      <c r="J92" s="65">
        <v>124.16500000000001</v>
      </c>
    </row>
    <row r="93" spans="1:10" ht="26.1" customHeight="1" x14ac:dyDescent="0.2">
      <c r="A93" s="68" t="s">
        <v>143</v>
      </c>
      <c r="B93" s="69" t="s">
        <v>567</v>
      </c>
      <c r="C93" s="68" t="s">
        <v>19</v>
      </c>
      <c r="D93" s="68" t="s">
        <v>566</v>
      </c>
      <c r="E93" s="133" t="s">
        <v>140</v>
      </c>
      <c r="F93" s="133"/>
      <c r="G93" s="67" t="s">
        <v>149</v>
      </c>
      <c r="H93" s="66">
        <v>3</v>
      </c>
      <c r="I93" s="65">
        <v>3.81</v>
      </c>
      <c r="J93" s="65">
        <v>11.43</v>
      </c>
    </row>
    <row r="94" spans="1:10" ht="24" customHeight="1" x14ac:dyDescent="0.2">
      <c r="A94" s="68" t="s">
        <v>143</v>
      </c>
      <c r="B94" s="69" t="s">
        <v>565</v>
      </c>
      <c r="C94" s="68" t="s">
        <v>19</v>
      </c>
      <c r="D94" s="68" t="s">
        <v>564</v>
      </c>
      <c r="E94" s="133" t="s">
        <v>140</v>
      </c>
      <c r="F94" s="133"/>
      <c r="G94" s="67" t="s">
        <v>149</v>
      </c>
      <c r="H94" s="66">
        <v>1</v>
      </c>
      <c r="I94" s="65">
        <v>6.24</v>
      </c>
      <c r="J94" s="65">
        <v>6.24</v>
      </c>
    </row>
    <row r="95" spans="1:10" ht="39" customHeight="1" x14ac:dyDescent="0.2">
      <c r="A95" s="68" t="s">
        <v>143</v>
      </c>
      <c r="B95" s="69" t="s">
        <v>574</v>
      </c>
      <c r="C95" s="68" t="s">
        <v>19</v>
      </c>
      <c r="D95" s="68" t="s">
        <v>573</v>
      </c>
      <c r="E95" s="133" t="s">
        <v>140</v>
      </c>
      <c r="F95" s="133"/>
      <c r="G95" s="67" t="s">
        <v>69</v>
      </c>
      <c r="H95" s="66">
        <v>3.5</v>
      </c>
      <c r="I95" s="65">
        <v>82.68</v>
      </c>
      <c r="J95" s="65">
        <v>289.38</v>
      </c>
    </row>
    <row r="96" spans="1:10" ht="25.5" x14ac:dyDescent="0.2">
      <c r="A96" s="64"/>
      <c r="B96" s="64"/>
      <c r="C96" s="64"/>
      <c r="D96" s="64"/>
      <c r="E96" s="64" t="s">
        <v>139</v>
      </c>
      <c r="F96" s="63">
        <v>6.64</v>
      </c>
      <c r="G96" s="64" t="s">
        <v>138</v>
      </c>
      <c r="H96" s="63">
        <v>0</v>
      </c>
      <c r="I96" s="64" t="s">
        <v>137</v>
      </c>
      <c r="J96" s="63">
        <v>6.64</v>
      </c>
    </row>
    <row r="97" spans="1:10" ht="15" thickBot="1" x14ac:dyDescent="0.25">
      <c r="A97" s="64"/>
      <c r="B97" s="64"/>
      <c r="C97" s="64"/>
      <c r="D97" s="64"/>
      <c r="E97" s="64" t="s">
        <v>136</v>
      </c>
      <c r="F97" s="63">
        <v>98.911112000000003</v>
      </c>
      <c r="G97" s="64"/>
      <c r="H97" s="134" t="s">
        <v>135</v>
      </c>
      <c r="I97" s="134"/>
      <c r="J97" s="63">
        <v>547.69000000000005</v>
      </c>
    </row>
    <row r="98" spans="1:10" ht="0.95" customHeight="1" thickTop="1" x14ac:dyDescent="0.2">
      <c r="A98" s="62"/>
      <c r="B98" s="62"/>
      <c r="C98" s="62"/>
      <c r="D98" s="62"/>
      <c r="E98" s="62"/>
      <c r="F98" s="62"/>
      <c r="G98" s="62"/>
      <c r="H98" s="62"/>
      <c r="I98" s="62"/>
      <c r="J98" s="62"/>
    </row>
    <row r="99" spans="1:10" ht="18" customHeight="1" x14ac:dyDescent="0.2">
      <c r="A99" s="77" t="s">
        <v>56</v>
      </c>
      <c r="B99" s="75" t="s">
        <v>8</v>
      </c>
      <c r="C99" s="77" t="s">
        <v>9</v>
      </c>
      <c r="D99" s="77" t="s">
        <v>10</v>
      </c>
      <c r="E99" s="135" t="s">
        <v>148</v>
      </c>
      <c r="F99" s="135"/>
      <c r="G99" s="76" t="s">
        <v>11</v>
      </c>
      <c r="H99" s="75" t="s">
        <v>12</v>
      </c>
      <c r="I99" s="75" t="s">
        <v>13</v>
      </c>
      <c r="J99" s="75" t="s">
        <v>15</v>
      </c>
    </row>
    <row r="100" spans="1:10" ht="24" customHeight="1" x14ac:dyDescent="0.2">
      <c r="A100" s="73" t="s">
        <v>93</v>
      </c>
      <c r="B100" s="74">
        <v>10</v>
      </c>
      <c r="C100" s="73" t="s">
        <v>93</v>
      </c>
      <c r="D100" s="73" t="s">
        <v>57</v>
      </c>
      <c r="E100" s="132" t="s">
        <v>572</v>
      </c>
      <c r="F100" s="132"/>
      <c r="G100" s="72" t="s">
        <v>11</v>
      </c>
      <c r="H100" s="71">
        <v>1</v>
      </c>
      <c r="I100" s="70">
        <v>423.94</v>
      </c>
      <c r="J100" s="70">
        <v>423.94</v>
      </c>
    </row>
    <row r="101" spans="1:10" ht="39" customHeight="1" x14ac:dyDescent="0.2">
      <c r="A101" s="81" t="s">
        <v>159</v>
      </c>
      <c r="B101" s="82" t="s">
        <v>384</v>
      </c>
      <c r="C101" s="81" t="s">
        <v>19</v>
      </c>
      <c r="D101" s="81" t="s">
        <v>383</v>
      </c>
      <c r="E101" s="139" t="s">
        <v>380</v>
      </c>
      <c r="F101" s="139"/>
      <c r="G101" s="80" t="s">
        <v>21</v>
      </c>
      <c r="H101" s="79">
        <v>2.2095E-2</v>
      </c>
      <c r="I101" s="78">
        <v>33.06</v>
      </c>
      <c r="J101" s="78">
        <v>0.73046069999999996</v>
      </c>
    </row>
    <row r="102" spans="1:10" ht="26.1" customHeight="1" x14ac:dyDescent="0.2">
      <c r="A102" s="81" t="s">
        <v>159</v>
      </c>
      <c r="B102" s="82" t="s">
        <v>403</v>
      </c>
      <c r="C102" s="81" t="s">
        <v>19</v>
      </c>
      <c r="D102" s="81" t="s">
        <v>402</v>
      </c>
      <c r="E102" s="139" t="s">
        <v>401</v>
      </c>
      <c r="F102" s="139"/>
      <c r="G102" s="80" t="s">
        <v>39</v>
      </c>
      <c r="H102" s="79">
        <v>2.76186E-2</v>
      </c>
      <c r="I102" s="78">
        <v>75.599999999999994</v>
      </c>
      <c r="J102" s="78">
        <v>2.0879661999999999</v>
      </c>
    </row>
    <row r="103" spans="1:10" ht="26.1" customHeight="1" x14ac:dyDescent="0.2">
      <c r="A103" s="81" t="s">
        <v>159</v>
      </c>
      <c r="B103" s="82" t="s">
        <v>446</v>
      </c>
      <c r="C103" s="81" t="s">
        <v>19</v>
      </c>
      <c r="D103" s="81" t="s">
        <v>445</v>
      </c>
      <c r="E103" s="139" t="s">
        <v>380</v>
      </c>
      <c r="F103" s="139"/>
      <c r="G103" s="80" t="s">
        <v>39</v>
      </c>
      <c r="H103" s="79">
        <v>2.76186E-2</v>
      </c>
      <c r="I103" s="78">
        <v>533.54999999999995</v>
      </c>
      <c r="J103" s="78">
        <v>14.735904</v>
      </c>
    </row>
    <row r="104" spans="1:10" ht="26.1" customHeight="1" x14ac:dyDescent="0.2">
      <c r="A104" s="68" t="s">
        <v>143</v>
      </c>
      <c r="B104" s="69" t="s">
        <v>576</v>
      </c>
      <c r="C104" s="68" t="s">
        <v>19</v>
      </c>
      <c r="D104" s="68" t="s">
        <v>575</v>
      </c>
      <c r="E104" s="133" t="s">
        <v>140</v>
      </c>
      <c r="F104" s="133"/>
      <c r="G104" s="67" t="s">
        <v>21</v>
      </c>
      <c r="H104" s="66">
        <v>0.2</v>
      </c>
      <c r="I104" s="65">
        <v>496.66</v>
      </c>
      <c r="J104" s="65">
        <v>99.331999999999994</v>
      </c>
    </row>
    <row r="105" spans="1:10" ht="26.1" customHeight="1" x14ac:dyDescent="0.2">
      <c r="A105" s="68" t="s">
        <v>143</v>
      </c>
      <c r="B105" s="69" t="s">
        <v>567</v>
      </c>
      <c r="C105" s="68" t="s">
        <v>19</v>
      </c>
      <c r="D105" s="68" t="s">
        <v>566</v>
      </c>
      <c r="E105" s="133" t="s">
        <v>140</v>
      </c>
      <c r="F105" s="133"/>
      <c r="G105" s="67" t="s">
        <v>149</v>
      </c>
      <c r="H105" s="66">
        <v>3</v>
      </c>
      <c r="I105" s="65">
        <v>3.81</v>
      </c>
      <c r="J105" s="65">
        <v>11.43</v>
      </c>
    </row>
    <row r="106" spans="1:10" ht="24" customHeight="1" x14ac:dyDescent="0.2">
      <c r="A106" s="68" t="s">
        <v>143</v>
      </c>
      <c r="B106" s="69" t="s">
        <v>565</v>
      </c>
      <c r="C106" s="68" t="s">
        <v>19</v>
      </c>
      <c r="D106" s="68" t="s">
        <v>564</v>
      </c>
      <c r="E106" s="133" t="s">
        <v>140</v>
      </c>
      <c r="F106" s="133"/>
      <c r="G106" s="67" t="s">
        <v>149</v>
      </c>
      <c r="H106" s="66">
        <v>1</v>
      </c>
      <c r="I106" s="65">
        <v>6.24</v>
      </c>
      <c r="J106" s="65">
        <v>6.24</v>
      </c>
    </row>
    <row r="107" spans="1:10" ht="39" customHeight="1" x14ac:dyDescent="0.2">
      <c r="A107" s="68" t="s">
        <v>143</v>
      </c>
      <c r="B107" s="69" t="s">
        <v>574</v>
      </c>
      <c r="C107" s="68" t="s">
        <v>19</v>
      </c>
      <c r="D107" s="68" t="s">
        <v>573</v>
      </c>
      <c r="E107" s="133" t="s">
        <v>140</v>
      </c>
      <c r="F107" s="133"/>
      <c r="G107" s="67" t="s">
        <v>69</v>
      </c>
      <c r="H107" s="66">
        <v>3.5</v>
      </c>
      <c r="I107" s="65">
        <v>82.68</v>
      </c>
      <c r="J107" s="65">
        <v>289.38</v>
      </c>
    </row>
    <row r="108" spans="1:10" ht="25.5" x14ac:dyDescent="0.2">
      <c r="A108" s="64"/>
      <c r="B108" s="64"/>
      <c r="C108" s="64"/>
      <c r="D108" s="64"/>
      <c r="E108" s="64" t="s">
        <v>139</v>
      </c>
      <c r="F108" s="63">
        <v>6.64</v>
      </c>
      <c r="G108" s="64" t="s">
        <v>138</v>
      </c>
      <c r="H108" s="63">
        <v>0</v>
      </c>
      <c r="I108" s="64" t="s">
        <v>137</v>
      </c>
      <c r="J108" s="63">
        <v>6.64</v>
      </c>
    </row>
    <row r="109" spans="1:10" ht="15" thickBot="1" x14ac:dyDescent="0.25">
      <c r="A109" s="64"/>
      <c r="B109" s="64"/>
      <c r="C109" s="64"/>
      <c r="D109" s="64"/>
      <c r="E109" s="64" t="s">
        <v>136</v>
      </c>
      <c r="F109" s="63">
        <v>93.436375999999996</v>
      </c>
      <c r="G109" s="64"/>
      <c r="H109" s="134" t="s">
        <v>135</v>
      </c>
      <c r="I109" s="134"/>
      <c r="J109" s="63">
        <v>517.38</v>
      </c>
    </row>
    <row r="110" spans="1:10" ht="0.95" customHeight="1" thickTop="1" x14ac:dyDescent="0.2">
      <c r="A110" s="62"/>
      <c r="B110" s="62"/>
      <c r="C110" s="62"/>
      <c r="D110" s="62"/>
      <c r="E110" s="62"/>
      <c r="F110" s="62"/>
      <c r="G110" s="62"/>
      <c r="H110" s="62"/>
      <c r="I110" s="62"/>
      <c r="J110" s="62"/>
    </row>
    <row r="111" spans="1:10" ht="18" customHeight="1" x14ac:dyDescent="0.2">
      <c r="A111" s="77" t="s">
        <v>58</v>
      </c>
      <c r="B111" s="75" t="s">
        <v>8</v>
      </c>
      <c r="C111" s="77" t="s">
        <v>9</v>
      </c>
      <c r="D111" s="77" t="s">
        <v>10</v>
      </c>
      <c r="E111" s="135" t="s">
        <v>148</v>
      </c>
      <c r="F111" s="135"/>
      <c r="G111" s="76" t="s">
        <v>11</v>
      </c>
      <c r="H111" s="75" t="s">
        <v>12</v>
      </c>
      <c r="I111" s="75" t="s">
        <v>13</v>
      </c>
      <c r="J111" s="75" t="s">
        <v>15</v>
      </c>
    </row>
    <row r="112" spans="1:10" ht="24" customHeight="1" x14ac:dyDescent="0.2">
      <c r="A112" s="73" t="s">
        <v>93</v>
      </c>
      <c r="B112" s="74">
        <v>12</v>
      </c>
      <c r="C112" s="73" t="s">
        <v>93</v>
      </c>
      <c r="D112" s="73" t="s">
        <v>59</v>
      </c>
      <c r="E112" s="132" t="s">
        <v>572</v>
      </c>
      <c r="F112" s="132"/>
      <c r="G112" s="72" t="s">
        <v>11</v>
      </c>
      <c r="H112" s="71">
        <v>1</v>
      </c>
      <c r="I112" s="70">
        <v>376.32</v>
      </c>
      <c r="J112" s="70">
        <v>376.32</v>
      </c>
    </row>
    <row r="113" spans="1:10" ht="39" customHeight="1" x14ac:dyDescent="0.2">
      <c r="A113" s="81" t="s">
        <v>159</v>
      </c>
      <c r="B113" s="82" t="s">
        <v>384</v>
      </c>
      <c r="C113" s="81" t="s">
        <v>19</v>
      </c>
      <c r="D113" s="81" t="s">
        <v>383</v>
      </c>
      <c r="E113" s="139" t="s">
        <v>380</v>
      </c>
      <c r="F113" s="139"/>
      <c r="G113" s="80" t="s">
        <v>21</v>
      </c>
      <c r="H113" s="79">
        <v>1.1128000000000001E-2</v>
      </c>
      <c r="I113" s="78">
        <v>33.06</v>
      </c>
      <c r="J113" s="78">
        <v>0.36789169999999999</v>
      </c>
    </row>
    <row r="114" spans="1:10" ht="26.1" customHeight="1" x14ac:dyDescent="0.2">
      <c r="A114" s="81" t="s">
        <v>159</v>
      </c>
      <c r="B114" s="82" t="s">
        <v>403</v>
      </c>
      <c r="C114" s="81" t="s">
        <v>19</v>
      </c>
      <c r="D114" s="81" t="s">
        <v>402</v>
      </c>
      <c r="E114" s="139" t="s">
        <v>401</v>
      </c>
      <c r="F114" s="139"/>
      <c r="G114" s="80" t="s">
        <v>39</v>
      </c>
      <c r="H114" s="79">
        <v>6.6768000000000001E-3</v>
      </c>
      <c r="I114" s="78">
        <v>75.599999999999994</v>
      </c>
      <c r="J114" s="78">
        <v>0.5047661</v>
      </c>
    </row>
    <row r="115" spans="1:10" ht="26.1" customHeight="1" x14ac:dyDescent="0.2">
      <c r="A115" s="81" t="s">
        <v>159</v>
      </c>
      <c r="B115" s="82" t="s">
        <v>446</v>
      </c>
      <c r="C115" s="81" t="s">
        <v>19</v>
      </c>
      <c r="D115" s="81" t="s">
        <v>445</v>
      </c>
      <c r="E115" s="139" t="s">
        <v>380</v>
      </c>
      <c r="F115" s="139"/>
      <c r="G115" s="80" t="s">
        <v>39</v>
      </c>
      <c r="H115" s="79">
        <v>6.6768000000000001E-3</v>
      </c>
      <c r="I115" s="78">
        <v>533.54999999999995</v>
      </c>
      <c r="J115" s="78">
        <v>3.5624066000000001</v>
      </c>
    </row>
    <row r="116" spans="1:10" ht="26.1" customHeight="1" x14ac:dyDescent="0.2">
      <c r="A116" s="68" t="s">
        <v>143</v>
      </c>
      <c r="B116" s="69" t="s">
        <v>571</v>
      </c>
      <c r="C116" s="68" t="s">
        <v>19</v>
      </c>
      <c r="D116" s="68" t="s">
        <v>570</v>
      </c>
      <c r="E116" s="133" t="s">
        <v>140</v>
      </c>
      <c r="F116" s="133"/>
      <c r="G116" s="67" t="s">
        <v>149</v>
      </c>
      <c r="H116" s="66">
        <v>2</v>
      </c>
      <c r="I116" s="65">
        <v>70.95</v>
      </c>
      <c r="J116" s="65">
        <v>141.9</v>
      </c>
    </row>
    <row r="117" spans="1:10" ht="26.1" customHeight="1" x14ac:dyDescent="0.2">
      <c r="A117" s="68" t="s">
        <v>143</v>
      </c>
      <c r="B117" s="69" t="s">
        <v>569</v>
      </c>
      <c r="C117" s="68" t="s">
        <v>19</v>
      </c>
      <c r="D117" s="68" t="s">
        <v>568</v>
      </c>
      <c r="E117" s="133" t="s">
        <v>140</v>
      </c>
      <c r="F117" s="133"/>
      <c r="G117" s="67" t="s">
        <v>149</v>
      </c>
      <c r="H117" s="66">
        <v>2</v>
      </c>
      <c r="I117" s="65">
        <v>2.75</v>
      </c>
      <c r="J117" s="65">
        <v>5.5</v>
      </c>
    </row>
    <row r="118" spans="1:10" ht="26.1" customHeight="1" x14ac:dyDescent="0.2">
      <c r="A118" s="68" t="s">
        <v>143</v>
      </c>
      <c r="B118" s="69" t="s">
        <v>567</v>
      </c>
      <c r="C118" s="68" t="s">
        <v>19</v>
      </c>
      <c r="D118" s="68" t="s">
        <v>566</v>
      </c>
      <c r="E118" s="133" t="s">
        <v>140</v>
      </c>
      <c r="F118" s="133"/>
      <c r="G118" s="67" t="s">
        <v>149</v>
      </c>
      <c r="H118" s="66">
        <v>3</v>
      </c>
      <c r="I118" s="65">
        <v>3.81</v>
      </c>
      <c r="J118" s="65">
        <v>11.43</v>
      </c>
    </row>
    <row r="119" spans="1:10" ht="24" customHeight="1" x14ac:dyDescent="0.2">
      <c r="A119" s="68" t="s">
        <v>143</v>
      </c>
      <c r="B119" s="69" t="s">
        <v>565</v>
      </c>
      <c r="C119" s="68" t="s">
        <v>19</v>
      </c>
      <c r="D119" s="68" t="s">
        <v>564</v>
      </c>
      <c r="E119" s="133" t="s">
        <v>140</v>
      </c>
      <c r="F119" s="133"/>
      <c r="G119" s="67" t="s">
        <v>149</v>
      </c>
      <c r="H119" s="66">
        <v>1</v>
      </c>
      <c r="I119" s="65">
        <v>6.24</v>
      </c>
      <c r="J119" s="65">
        <v>6.24</v>
      </c>
    </row>
    <row r="120" spans="1:10" ht="39" customHeight="1" x14ac:dyDescent="0.2">
      <c r="A120" s="68" t="s">
        <v>143</v>
      </c>
      <c r="B120" s="69" t="s">
        <v>563</v>
      </c>
      <c r="C120" s="68" t="s">
        <v>19</v>
      </c>
      <c r="D120" s="68" t="s">
        <v>562</v>
      </c>
      <c r="E120" s="133" t="s">
        <v>140</v>
      </c>
      <c r="F120" s="133"/>
      <c r="G120" s="67" t="s">
        <v>69</v>
      </c>
      <c r="H120" s="66">
        <v>3.5</v>
      </c>
      <c r="I120" s="65">
        <v>59.09</v>
      </c>
      <c r="J120" s="65">
        <v>206.815</v>
      </c>
    </row>
    <row r="121" spans="1:10" ht="25.5" x14ac:dyDescent="0.2">
      <c r="A121" s="64"/>
      <c r="B121" s="64"/>
      <c r="C121" s="64"/>
      <c r="D121" s="64"/>
      <c r="E121" s="64" t="s">
        <v>139</v>
      </c>
      <c r="F121" s="63">
        <v>1.67</v>
      </c>
      <c r="G121" s="64" t="s">
        <v>138</v>
      </c>
      <c r="H121" s="63">
        <v>0</v>
      </c>
      <c r="I121" s="64" t="s">
        <v>137</v>
      </c>
      <c r="J121" s="63">
        <v>1.67</v>
      </c>
    </row>
    <row r="122" spans="1:10" ht="15" thickBot="1" x14ac:dyDescent="0.25">
      <c r="A122" s="64"/>
      <c r="B122" s="64"/>
      <c r="C122" s="64"/>
      <c r="D122" s="64"/>
      <c r="E122" s="64" t="s">
        <v>136</v>
      </c>
      <c r="F122" s="63">
        <v>82.940928</v>
      </c>
      <c r="G122" s="64"/>
      <c r="H122" s="134" t="s">
        <v>135</v>
      </c>
      <c r="I122" s="134"/>
      <c r="J122" s="63">
        <v>459.26</v>
      </c>
    </row>
    <row r="123" spans="1:10" ht="0.95" customHeight="1" thickTop="1" x14ac:dyDescent="0.2">
      <c r="A123" s="62"/>
      <c r="B123" s="62"/>
      <c r="C123" s="62"/>
      <c r="D123" s="62"/>
      <c r="E123" s="62"/>
      <c r="F123" s="62"/>
      <c r="G123" s="62"/>
      <c r="H123" s="62"/>
      <c r="I123" s="62"/>
      <c r="J123" s="62"/>
    </row>
    <row r="124" spans="1:10" ht="18" customHeight="1" x14ac:dyDescent="0.2">
      <c r="A124" s="77" t="s">
        <v>62</v>
      </c>
      <c r="B124" s="75" t="s">
        <v>8</v>
      </c>
      <c r="C124" s="77" t="s">
        <v>9</v>
      </c>
      <c r="D124" s="77" t="s">
        <v>10</v>
      </c>
      <c r="E124" s="135" t="s">
        <v>148</v>
      </c>
      <c r="F124" s="135"/>
      <c r="G124" s="76" t="s">
        <v>11</v>
      </c>
      <c r="H124" s="75" t="s">
        <v>12</v>
      </c>
      <c r="I124" s="75" t="s">
        <v>13</v>
      </c>
      <c r="J124" s="75" t="s">
        <v>15</v>
      </c>
    </row>
    <row r="125" spans="1:10" ht="26.1" customHeight="1" x14ac:dyDescent="0.2">
      <c r="A125" s="73" t="s">
        <v>93</v>
      </c>
      <c r="B125" s="74">
        <v>1</v>
      </c>
      <c r="C125" s="73" t="s">
        <v>93</v>
      </c>
      <c r="D125" s="73" t="s">
        <v>63</v>
      </c>
      <c r="E125" s="132" t="s">
        <v>160</v>
      </c>
      <c r="F125" s="132"/>
      <c r="G125" s="72" t="s">
        <v>21</v>
      </c>
      <c r="H125" s="71">
        <v>1</v>
      </c>
      <c r="I125" s="70">
        <v>13.61</v>
      </c>
      <c r="J125" s="70">
        <v>13.61</v>
      </c>
    </row>
    <row r="126" spans="1:10" ht="26.1" customHeight="1" x14ac:dyDescent="0.2">
      <c r="A126" s="81" t="s">
        <v>159</v>
      </c>
      <c r="B126" s="82" t="s">
        <v>377</v>
      </c>
      <c r="C126" s="81" t="s">
        <v>19</v>
      </c>
      <c r="D126" s="81" t="s">
        <v>376</v>
      </c>
      <c r="E126" s="139" t="s">
        <v>145</v>
      </c>
      <c r="F126" s="139"/>
      <c r="G126" s="80" t="s">
        <v>163</v>
      </c>
      <c r="H126" s="79">
        <v>8.8147799999999998E-2</v>
      </c>
      <c r="I126" s="78">
        <v>26.79</v>
      </c>
      <c r="J126" s="78">
        <v>2.3614796</v>
      </c>
    </row>
    <row r="127" spans="1:10" ht="26.1" customHeight="1" x14ac:dyDescent="0.2">
      <c r="A127" s="81" t="s">
        <v>159</v>
      </c>
      <c r="B127" s="82" t="s">
        <v>379</v>
      </c>
      <c r="C127" s="81" t="s">
        <v>19</v>
      </c>
      <c r="D127" s="81" t="s">
        <v>378</v>
      </c>
      <c r="E127" s="139" t="s">
        <v>145</v>
      </c>
      <c r="F127" s="139"/>
      <c r="G127" s="80" t="s">
        <v>166</v>
      </c>
      <c r="H127" s="79">
        <v>6.7466100000000001E-2</v>
      </c>
      <c r="I127" s="78">
        <v>25.33</v>
      </c>
      <c r="J127" s="78">
        <v>1.7089163000000001</v>
      </c>
    </row>
    <row r="128" spans="1:10" ht="24" customHeight="1" x14ac:dyDescent="0.2">
      <c r="A128" s="81" t="s">
        <v>159</v>
      </c>
      <c r="B128" s="82" t="s">
        <v>293</v>
      </c>
      <c r="C128" s="81" t="s">
        <v>19</v>
      </c>
      <c r="D128" s="81" t="s">
        <v>292</v>
      </c>
      <c r="E128" s="139" t="s">
        <v>160</v>
      </c>
      <c r="F128" s="139"/>
      <c r="G128" s="80" t="s">
        <v>144</v>
      </c>
      <c r="H128" s="79">
        <v>0.1765967</v>
      </c>
      <c r="I128" s="78">
        <v>26.26</v>
      </c>
      <c r="J128" s="78">
        <v>4.6374293</v>
      </c>
    </row>
    <row r="129" spans="1:10" ht="24" customHeight="1" x14ac:dyDescent="0.2">
      <c r="A129" s="81" t="s">
        <v>159</v>
      </c>
      <c r="B129" s="82" t="s">
        <v>231</v>
      </c>
      <c r="C129" s="81" t="s">
        <v>19</v>
      </c>
      <c r="D129" s="81" t="s">
        <v>230</v>
      </c>
      <c r="E129" s="139" t="s">
        <v>160</v>
      </c>
      <c r="F129" s="139"/>
      <c r="G129" s="80" t="s">
        <v>144</v>
      </c>
      <c r="H129" s="79">
        <v>7.75058E-2</v>
      </c>
      <c r="I129" s="78">
        <v>19.11</v>
      </c>
      <c r="J129" s="78">
        <v>1.4811357999999999</v>
      </c>
    </row>
    <row r="130" spans="1:10" ht="51.95" customHeight="1" x14ac:dyDescent="0.2">
      <c r="A130" s="81" t="s">
        <v>159</v>
      </c>
      <c r="B130" s="82" t="s">
        <v>423</v>
      </c>
      <c r="C130" s="81" t="s">
        <v>19</v>
      </c>
      <c r="D130" s="81" t="s">
        <v>422</v>
      </c>
      <c r="E130" s="139" t="s">
        <v>145</v>
      </c>
      <c r="F130" s="139"/>
      <c r="G130" s="80" t="s">
        <v>163</v>
      </c>
      <c r="H130" s="79">
        <v>5.2607500000000001E-2</v>
      </c>
      <c r="I130" s="78">
        <v>8.35</v>
      </c>
      <c r="J130" s="78">
        <v>0.43927260000000001</v>
      </c>
    </row>
    <row r="131" spans="1:10" ht="51.95" customHeight="1" x14ac:dyDescent="0.2">
      <c r="A131" s="81" t="s">
        <v>159</v>
      </c>
      <c r="B131" s="82" t="s">
        <v>425</v>
      </c>
      <c r="C131" s="81" t="s">
        <v>19</v>
      </c>
      <c r="D131" s="81" t="s">
        <v>424</v>
      </c>
      <c r="E131" s="139" t="s">
        <v>145</v>
      </c>
      <c r="F131" s="139"/>
      <c r="G131" s="80" t="s">
        <v>166</v>
      </c>
      <c r="H131" s="79">
        <v>8.3931099999999995E-2</v>
      </c>
      <c r="I131" s="78">
        <v>0.8</v>
      </c>
      <c r="J131" s="78">
        <v>6.7144899999999993E-2</v>
      </c>
    </row>
    <row r="132" spans="1:10" ht="39" customHeight="1" x14ac:dyDescent="0.2">
      <c r="A132" s="81" t="s">
        <v>159</v>
      </c>
      <c r="B132" s="82" t="s">
        <v>458</v>
      </c>
      <c r="C132" s="81" t="s">
        <v>19</v>
      </c>
      <c r="D132" s="81" t="s">
        <v>457</v>
      </c>
      <c r="E132" s="139" t="s">
        <v>145</v>
      </c>
      <c r="F132" s="139"/>
      <c r="G132" s="80" t="s">
        <v>163</v>
      </c>
      <c r="H132" s="79">
        <v>8.8147799999999998E-2</v>
      </c>
      <c r="I132" s="78">
        <v>27.25</v>
      </c>
      <c r="J132" s="78">
        <v>2.4020275999999998</v>
      </c>
    </row>
    <row r="133" spans="1:10" ht="39" customHeight="1" x14ac:dyDescent="0.2">
      <c r="A133" s="81" t="s">
        <v>159</v>
      </c>
      <c r="B133" s="82" t="s">
        <v>460</v>
      </c>
      <c r="C133" s="81" t="s">
        <v>19</v>
      </c>
      <c r="D133" s="81" t="s">
        <v>459</v>
      </c>
      <c r="E133" s="139" t="s">
        <v>145</v>
      </c>
      <c r="F133" s="139"/>
      <c r="G133" s="80" t="s">
        <v>166</v>
      </c>
      <c r="H133" s="79">
        <v>6.7466100000000001E-2</v>
      </c>
      <c r="I133" s="78">
        <v>7.53</v>
      </c>
      <c r="J133" s="78">
        <v>0.50801969999999996</v>
      </c>
    </row>
    <row r="134" spans="1:10" ht="25.5" x14ac:dyDescent="0.2">
      <c r="A134" s="64"/>
      <c r="B134" s="64"/>
      <c r="C134" s="64"/>
      <c r="D134" s="64"/>
      <c r="E134" s="64" t="s">
        <v>139</v>
      </c>
      <c r="F134" s="63">
        <v>7.88</v>
      </c>
      <c r="G134" s="64" t="s">
        <v>138</v>
      </c>
      <c r="H134" s="63">
        <v>0</v>
      </c>
      <c r="I134" s="64" t="s">
        <v>137</v>
      </c>
      <c r="J134" s="63">
        <v>7.88</v>
      </c>
    </row>
    <row r="135" spans="1:10" ht="15" thickBot="1" x14ac:dyDescent="0.25">
      <c r="A135" s="64"/>
      <c r="B135" s="64"/>
      <c r="C135" s="64"/>
      <c r="D135" s="64"/>
      <c r="E135" s="64" t="s">
        <v>136</v>
      </c>
      <c r="F135" s="63">
        <v>2.999644</v>
      </c>
      <c r="G135" s="64"/>
      <c r="H135" s="134" t="s">
        <v>135</v>
      </c>
      <c r="I135" s="134"/>
      <c r="J135" s="63">
        <v>16.61</v>
      </c>
    </row>
    <row r="136" spans="1:10" ht="0.95" customHeight="1" thickTop="1" x14ac:dyDescent="0.2">
      <c r="A136" s="62"/>
      <c r="B136" s="62"/>
      <c r="C136" s="62"/>
      <c r="D136" s="62"/>
      <c r="E136" s="62"/>
      <c r="F136" s="62"/>
      <c r="G136" s="62"/>
      <c r="H136" s="62"/>
      <c r="I136" s="62"/>
      <c r="J136" s="62"/>
    </row>
    <row r="137" spans="1:10" ht="18" customHeight="1" x14ac:dyDescent="0.2">
      <c r="A137" s="77" t="s">
        <v>64</v>
      </c>
      <c r="B137" s="75" t="s">
        <v>8</v>
      </c>
      <c r="C137" s="77" t="s">
        <v>9</v>
      </c>
      <c r="D137" s="77" t="s">
        <v>10</v>
      </c>
      <c r="E137" s="135" t="s">
        <v>148</v>
      </c>
      <c r="F137" s="135"/>
      <c r="G137" s="76" t="s">
        <v>11</v>
      </c>
      <c r="H137" s="75" t="s">
        <v>12</v>
      </c>
      <c r="I137" s="75" t="s">
        <v>13</v>
      </c>
      <c r="J137" s="75" t="s">
        <v>15</v>
      </c>
    </row>
    <row r="138" spans="1:10" ht="39" customHeight="1" x14ac:dyDescent="0.2">
      <c r="A138" s="73" t="s">
        <v>93</v>
      </c>
      <c r="B138" s="74">
        <v>3</v>
      </c>
      <c r="C138" s="73" t="s">
        <v>93</v>
      </c>
      <c r="D138" s="73" t="s">
        <v>65</v>
      </c>
      <c r="E138" s="132" t="s">
        <v>561</v>
      </c>
      <c r="F138" s="132"/>
      <c r="G138" s="72" t="s">
        <v>43</v>
      </c>
      <c r="H138" s="71">
        <v>1</v>
      </c>
      <c r="I138" s="70">
        <v>4.96</v>
      </c>
      <c r="J138" s="70">
        <v>4.96</v>
      </c>
    </row>
    <row r="139" spans="1:10" ht="65.099999999999994" customHeight="1" x14ac:dyDescent="0.2">
      <c r="A139" s="81" t="s">
        <v>159</v>
      </c>
      <c r="B139" s="82" t="s">
        <v>275</v>
      </c>
      <c r="C139" s="81" t="s">
        <v>19</v>
      </c>
      <c r="D139" s="81" t="s">
        <v>274</v>
      </c>
      <c r="E139" s="139" t="s">
        <v>145</v>
      </c>
      <c r="F139" s="139"/>
      <c r="G139" s="80" t="s">
        <v>163</v>
      </c>
      <c r="H139" s="79">
        <v>5.4631999999999997E-3</v>
      </c>
      <c r="I139" s="78">
        <v>131.94999999999999</v>
      </c>
      <c r="J139" s="78">
        <v>0.72086919999999999</v>
      </c>
    </row>
    <row r="140" spans="1:10" ht="65.099999999999994" customHeight="1" x14ac:dyDescent="0.2">
      <c r="A140" s="81" t="s">
        <v>159</v>
      </c>
      <c r="B140" s="82" t="s">
        <v>277</v>
      </c>
      <c r="C140" s="81" t="s">
        <v>19</v>
      </c>
      <c r="D140" s="81" t="s">
        <v>276</v>
      </c>
      <c r="E140" s="139" t="s">
        <v>145</v>
      </c>
      <c r="F140" s="139"/>
      <c r="G140" s="80" t="s">
        <v>166</v>
      </c>
      <c r="H140" s="79">
        <v>9.8531000000000001E-3</v>
      </c>
      <c r="I140" s="78">
        <v>62.92</v>
      </c>
      <c r="J140" s="78">
        <v>0.61995710000000004</v>
      </c>
    </row>
    <row r="141" spans="1:10" ht="51.95" customHeight="1" x14ac:dyDescent="0.2">
      <c r="A141" s="81" t="s">
        <v>159</v>
      </c>
      <c r="B141" s="82" t="s">
        <v>508</v>
      </c>
      <c r="C141" s="81" t="s">
        <v>19</v>
      </c>
      <c r="D141" s="81" t="s">
        <v>507</v>
      </c>
      <c r="E141" s="139" t="s">
        <v>145</v>
      </c>
      <c r="F141" s="139"/>
      <c r="G141" s="80" t="s">
        <v>163</v>
      </c>
      <c r="H141" s="79">
        <v>1.7364999999999998E-2</v>
      </c>
      <c r="I141" s="78">
        <v>162.69</v>
      </c>
      <c r="J141" s="78">
        <v>2.8251119</v>
      </c>
    </row>
    <row r="142" spans="1:10" ht="51.95" customHeight="1" x14ac:dyDescent="0.2">
      <c r="A142" s="81" t="s">
        <v>159</v>
      </c>
      <c r="B142" s="82" t="s">
        <v>510</v>
      </c>
      <c r="C142" s="81" t="s">
        <v>19</v>
      </c>
      <c r="D142" s="81" t="s">
        <v>509</v>
      </c>
      <c r="E142" s="139" t="s">
        <v>145</v>
      </c>
      <c r="F142" s="139"/>
      <c r="G142" s="80" t="s">
        <v>166</v>
      </c>
      <c r="H142" s="79">
        <v>1.3170100000000001E-2</v>
      </c>
      <c r="I142" s="78">
        <v>60.14</v>
      </c>
      <c r="J142" s="78">
        <v>0.79204980000000003</v>
      </c>
    </row>
    <row r="143" spans="1:10" ht="25.5" x14ac:dyDescent="0.2">
      <c r="A143" s="64"/>
      <c r="B143" s="64"/>
      <c r="C143" s="64"/>
      <c r="D143" s="64"/>
      <c r="E143" s="64" t="s">
        <v>139</v>
      </c>
      <c r="F143" s="63">
        <v>1.26</v>
      </c>
      <c r="G143" s="64" t="s">
        <v>138</v>
      </c>
      <c r="H143" s="63">
        <v>0</v>
      </c>
      <c r="I143" s="64" t="s">
        <v>137</v>
      </c>
      <c r="J143" s="63">
        <v>1.26</v>
      </c>
    </row>
    <row r="144" spans="1:10" ht="15" thickBot="1" x14ac:dyDescent="0.25">
      <c r="A144" s="64"/>
      <c r="B144" s="64"/>
      <c r="C144" s="64"/>
      <c r="D144" s="64"/>
      <c r="E144" s="64" t="s">
        <v>136</v>
      </c>
      <c r="F144" s="63">
        <v>1.0931839999999999</v>
      </c>
      <c r="G144" s="64"/>
      <c r="H144" s="134" t="s">
        <v>135</v>
      </c>
      <c r="I144" s="134"/>
      <c r="J144" s="63">
        <v>6.05</v>
      </c>
    </row>
    <row r="145" spans="1:10" ht="0.95" customHeight="1" thickTop="1" x14ac:dyDescent="0.2">
      <c r="A145" s="62"/>
      <c r="B145" s="62"/>
      <c r="C145" s="62"/>
      <c r="D145" s="62"/>
      <c r="E145" s="62"/>
      <c r="F145" s="62"/>
      <c r="G145" s="62"/>
      <c r="H145" s="62"/>
      <c r="I145" s="62"/>
      <c r="J145" s="62"/>
    </row>
    <row r="146" spans="1:10" ht="18" customHeight="1" x14ac:dyDescent="0.2">
      <c r="A146" s="77" t="s">
        <v>66</v>
      </c>
      <c r="B146" s="75" t="s">
        <v>8</v>
      </c>
      <c r="C146" s="77" t="s">
        <v>9</v>
      </c>
      <c r="D146" s="77" t="s">
        <v>10</v>
      </c>
      <c r="E146" s="135" t="s">
        <v>148</v>
      </c>
      <c r="F146" s="135"/>
      <c r="G146" s="76" t="s">
        <v>11</v>
      </c>
      <c r="H146" s="75" t="s">
        <v>12</v>
      </c>
      <c r="I146" s="75" t="s">
        <v>13</v>
      </c>
      <c r="J146" s="75" t="s">
        <v>15</v>
      </c>
    </row>
    <row r="147" spans="1:10" ht="51.95" customHeight="1" x14ac:dyDescent="0.2">
      <c r="A147" s="73" t="s">
        <v>93</v>
      </c>
      <c r="B147" s="74" t="s">
        <v>67</v>
      </c>
      <c r="C147" s="73" t="s">
        <v>19</v>
      </c>
      <c r="D147" s="73" t="s">
        <v>68</v>
      </c>
      <c r="E147" s="132" t="s">
        <v>556</v>
      </c>
      <c r="F147" s="132"/>
      <c r="G147" s="72" t="s">
        <v>69</v>
      </c>
      <c r="H147" s="71">
        <v>1</v>
      </c>
      <c r="I147" s="70">
        <v>54.69</v>
      </c>
      <c r="J147" s="70">
        <v>54.69</v>
      </c>
    </row>
    <row r="148" spans="1:10" ht="26.1" customHeight="1" x14ac:dyDescent="0.2">
      <c r="A148" s="81" t="s">
        <v>159</v>
      </c>
      <c r="B148" s="82" t="s">
        <v>552</v>
      </c>
      <c r="C148" s="81" t="s">
        <v>19</v>
      </c>
      <c r="D148" s="81" t="s">
        <v>551</v>
      </c>
      <c r="E148" s="139" t="s">
        <v>160</v>
      </c>
      <c r="F148" s="139"/>
      <c r="G148" s="80" t="s">
        <v>144</v>
      </c>
      <c r="H148" s="79">
        <v>0.1204861</v>
      </c>
      <c r="I148" s="78">
        <v>22.4</v>
      </c>
      <c r="J148" s="78">
        <v>2.6988886000000001</v>
      </c>
    </row>
    <row r="149" spans="1:10" ht="24" customHeight="1" x14ac:dyDescent="0.2">
      <c r="A149" s="81" t="s">
        <v>159</v>
      </c>
      <c r="B149" s="82" t="s">
        <v>293</v>
      </c>
      <c r="C149" s="81" t="s">
        <v>19</v>
      </c>
      <c r="D149" s="81" t="s">
        <v>292</v>
      </c>
      <c r="E149" s="139" t="s">
        <v>160</v>
      </c>
      <c r="F149" s="139"/>
      <c r="G149" s="80" t="s">
        <v>144</v>
      </c>
      <c r="H149" s="79">
        <v>0.24968070000000001</v>
      </c>
      <c r="I149" s="78">
        <v>26.26</v>
      </c>
      <c r="J149" s="78">
        <v>6.5566152000000004</v>
      </c>
    </row>
    <row r="150" spans="1:10" ht="24" customHeight="1" x14ac:dyDescent="0.2">
      <c r="A150" s="81" t="s">
        <v>159</v>
      </c>
      <c r="B150" s="82" t="s">
        <v>231</v>
      </c>
      <c r="C150" s="81" t="s">
        <v>19</v>
      </c>
      <c r="D150" s="81" t="s">
        <v>230</v>
      </c>
      <c r="E150" s="139" t="s">
        <v>160</v>
      </c>
      <c r="F150" s="139"/>
      <c r="G150" s="80" t="s">
        <v>144</v>
      </c>
      <c r="H150" s="79">
        <v>0.49936150000000001</v>
      </c>
      <c r="I150" s="78">
        <v>19.11</v>
      </c>
      <c r="J150" s="78">
        <v>9.5427982999999994</v>
      </c>
    </row>
    <row r="151" spans="1:10" ht="26.1" customHeight="1" x14ac:dyDescent="0.2">
      <c r="A151" s="81" t="s">
        <v>159</v>
      </c>
      <c r="B151" s="82" t="s">
        <v>550</v>
      </c>
      <c r="C151" s="81" t="s">
        <v>19</v>
      </c>
      <c r="D151" s="81" t="s">
        <v>549</v>
      </c>
      <c r="E151" s="139" t="s">
        <v>160</v>
      </c>
      <c r="F151" s="139"/>
      <c r="G151" s="80" t="s">
        <v>39</v>
      </c>
      <c r="H151" s="79">
        <v>3.6375999999999999E-3</v>
      </c>
      <c r="I151" s="78">
        <v>524.91</v>
      </c>
      <c r="J151" s="78">
        <v>1.9094126</v>
      </c>
    </row>
    <row r="152" spans="1:10" ht="39" customHeight="1" x14ac:dyDescent="0.2">
      <c r="A152" s="81" t="s">
        <v>159</v>
      </c>
      <c r="B152" s="82" t="s">
        <v>335</v>
      </c>
      <c r="C152" s="81" t="s">
        <v>19</v>
      </c>
      <c r="D152" s="81" t="s">
        <v>334</v>
      </c>
      <c r="E152" s="139" t="s">
        <v>145</v>
      </c>
      <c r="F152" s="139"/>
      <c r="G152" s="80" t="s">
        <v>163</v>
      </c>
      <c r="H152" s="79">
        <v>2.0062699999999999E-2</v>
      </c>
      <c r="I152" s="78">
        <v>16.23</v>
      </c>
      <c r="J152" s="78">
        <v>0.32561760000000001</v>
      </c>
    </row>
    <row r="153" spans="1:10" ht="39" customHeight="1" x14ac:dyDescent="0.2">
      <c r="A153" s="81" t="s">
        <v>159</v>
      </c>
      <c r="B153" s="82" t="s">
        <v>337</v>
      </c>
      <c r="C153" s="81" t="s">
        <v>19</v>
      </c>
      <c r="D153" s="81" t="s">
        <v>336</v>
      </c>
      <c r="E153" s="139" t="s">
        <v>145</v>
      </c>
      <c r="F153" s="139"/>
      <c r="G153" s="80" t="s">
        <v>166</v>
      </c>
      <c r="H153" s="79">
        <v>0.1004235</v>
      </c>
      <c r="I153" s="78">
        <v>4.57</v>
      </c>
      <c r="J153" s="78">
        <v>0.45893539999999999</v>
      </c>
    </row>
    <row r="154" spans="1:10" ht="26.1" customHeight="1" x14ac:dyDescent="0.2">
      <c r="A154" s="68" t="s">
        <v>143</v>
      </c>
      <c r="B154" s="69" t="s">
        <v>432</v>
      </c>
      <c r="C154" s="68" t="s">
        <v>19</v>
      </c>
      <c r="D154" s="68" t="s">
        <v>431</v>
      </c>
      <c r="E154" s="133" t="s">
        <v>140</v>
      </c>
      <c r="F154" s="133"/>
      <c r="G154" s="67" t="s">
        <v>39</v>
      </c>
      <c r="H154" s="66">
        <v>1.49E-2</v>
      </c>
      <c r="I154" s="65">
        <v>91.74</v>
      </c>
      <c r="J154" s="65">
        <v>1.3669260000000001</v>
      </c>
    </row>
    <row r="155" spans="1:10" ht="39" customHeight="1" x14ac:dyDescent="0.2">
      <c r="A155" s="68" t="s">
        <v>143</v>
      </c>
      <c r="B155" s="69" t="s">
        <v>555</v>
      </c>
      <c r="C155" s="68" t="s">
        <v>19</v>
      </c>
      <c r="D155" s="68" t="s">
        <v>554</v>
      </c>
      <c r="E155" s="133" t="s">
        <v>140</v>
      </c>
      <c r="F155" s="133"/>
      <c r="G155" s="67" t="s">
        <v>39</v>
      </c>
      <c r="H155" s="66">
        <v>6.7299999999999999E-2</v>
      </c>
      <c r="I155" s="65">
        <v>473.01</v>
      </c>
      <c r="J155" s="65">
        <v>31.833573000000001</v>
      </c>
    </row>
    <row r="156" spans="1:10" ht="25.5" x14ac:dyDescent="0.2">
      <c r="A156" s="64"/>
      <c r="B156" s="64"/>
      <c r="C156" s="64"/>
      <c r="D156" s="64"/>
      <c r="E156" s="64" t="s">
        <v>139</v>
      </c>
      <c r="F156" s="63">
        <v>14.8</v>
      </c>
      <c r="G156" s="64" t="s">
        <v>138</v>
      </c>
      <c r="H156" s="63">
        <v>0</v>
      </c>
      <c r="I156" s="64" t="s">
        <v>137</v>
      </c>
      <c r="J156" s="63">
        <v>14.8</v>
      </c>
    </row>
    <row r="157" spans="1:10" ht="15" thickBot="1" x14ac:dyDescent="0.25">
      <c r="A157" s="64"/>
      <c r="B157" s="64"/>
      <c r="C157" s="64"/>
      <c r="D157" s="64"/>
      <c r="E157" s="64" t="s">
        <v>136</v>
      </c>
      <c r="F157" s="63">
        <v>12.053675999999999</v>
      </c>
      <c r="G157" s="64"/>
      <c r="H157" s="134" t="s">
        <v>135</v>
      </c>
      <c r="I157" s="134"/>
      <c r="J157" s="63">
        <v>66.739999999999995</v>
      </c>
    </row>
    <row r="158" spans="1:10" ht="0.95" customHeight="1" thickTop="1" x14ac:dyDescent="0.2">
      <c r="A158" s="62"/>
      <c r="B158" s="62"/>
      <c r="C158" s="62"/>
      <c r="D158" s="62"/>
      <c r="E158" s="62"/>
      <c r="F158" s="62"/>
      <c r="G158" s="62"/>
      <c r="H158" s="62"/>
      <c r="I158" s="62"/>
      <c r="J158" s="62"/>
    </row>
    <row r="159" spans="1:10" ht="18" customHeight="1" x14ac:dyDescent="0.2">
      <c r="A159" s="77" t="s">
        <v>70</v>
      </c>
      <c r="B159" s="75" t="s">
        <v>8</v>
      </c>
      <c r="C159" s="77" t="s">
        <v>9</v>
      </c>
      <c r="D159" s="77" t="s">
        <v>10</v>
      </c>
      <c r="E159" s="135" t="s">
        <v>148</v>
      </c>
      <c r="F159" s="135"/>
      <c r="G159" s="76" t="s">
        <v>11</v>
      </c>
      <c r="H159" s="75" t="s">
        <v>12</v>
      </c>
      <c r="I159" s="75" t="s">
        <v>13</v>
      </c>
      <c r="J159" s="75" t="s">
        <v>15</v>
      </c>
    </row>
    <row r="160" spans="1:10" ht="51.95" customHeight="1" x14ac:dyDescent="0.2">
      <c r="A160" s="73" t="s">
        <v>93</v>
      </c>
      <c r="B160" s="74" t="s">
        <v>71</v>
      </c>
      <c r="C160" s="73" t="s">
        <v>19</v>
      </c>
      <c r="D160" s="73" t="s">
        <v>72</v>
      </c>
      <c r="E160" s="132" t="s">
        <v>556</v>
      </c>
      <c r="F160" s="132"/>
      <c r="G160" s="72" t="s">
        <v>69</v>
      </c>
      <c r="H160" s="71">
        <v>1</v>
      </c>
      <c r="I160" s="70">
        <v>60.09</v>
      </c>
      <c r="J160" s="70">
        <v>60.09</v>
      </c>
    </row>
    <row r="161" spans="1:10" ht="26.1" customHeight="1" x14ac:dyDescent="0.2">
      <c r="A161" s="81" t="s">
        <v>159</v>
      </c>
      <c r="B161" s="82" t="s">
        <v>552</v>
      </c>
      <c r="C161" s="81" t="s">
        <v>19</v>
      </c>
      <c r="D161" s="81" t="s">
        <v>551</v>
      </c>
      <c r="E161" s="139" t="s">
        <v>160</v>
      </c>
      <c r="F161" s="139"/>
      <c r="G161" s="80" t="s">
        <v>144</v>
      </c>
      <c r="H161" s="79">
        <v>0.18004980000000001</v>
      </c>
      <c r="I161" s="78">
        <v>22.4</v>
      </c>
      <c r="J161" s="78">
        <v>4.0331155000000001</v>
      </c>
    </row>
    <row r="162" spans="1:10" ht="24" customHeight="1" x14ac:dyDescent="0.2">
      <c r="A162" s="81" t="s">
        <v>159</v>
      </c>
      <c r="B162" s="82" t="s">
        <v>293</v>
      </c>
      <c r="C162" s="81" t="s">
        <v>19</v>
      </c>
      <c r="D162" s="81" t="s">
        <v>292</v>
      </c>
      <c r="E162" s="139" t="s">
        <v>160</v>
      </c>
      <c r="F162" s="139"/>
      <c r="G162" s="80" t="s">
        <v>144</v>
      </c>
      <c r="H162" s="79">
        <v>0.30716909999999997</v>
      </c>
      <c r="I162" s="78">
        <v>26.26</v>
      </c>
      <c r="J162" s="78">
        <v>8.0662605999999997</v>
      </c>
    </row>
    <row r="163" spans="1:10" ht="24" customHeight="1" x14ac:dyDescent="0.2">
      <c r="A163" s="81" t="s">
        <v>159</v>
      </c>
      <c r="B163" s="82" t="s">
        <v>231</v>
      </c>
      <c r="C163" s="81" t="s">
        <v>19</v>
      </c>
      <c r="D163" s="81" t="s">
        <v>230</v>
      </c>
      <c r="E163" s="139" t="s">
        <v>160</v>
      </c>
      <c r="F163" s="139"/>
      <c r="G163" s="80" t="s">
        <v>144</v>
      </c>
      <c r="H163" s="79">
        <v>0.6143383</v>
      </c>
      <c r="I163" s="78">
        <v>19.11</v>
      </c>
      <c r="J163" s="78">
        <v>11.740004900000001</v>
      </c>
    </row>
    <row r="164" spans="1:10" ht="26.1" customHeight="1" x14ac:dyDescent="0.2">
      <c r="A164" s="81" t="s">
        <v>159</v>
      </c>
      <c r="B164" s="82" t="s">
        <v>550</v>
      </c>
      <c r="C164" s="81" t="s">
        <v>19</v>
      </c>
      <c r="D164" s="81" t="s">
        <v>549</v>
      </c>
      <c r="E164" s="139" t="s">
        <v>160</v>
      </c>
      <c r="F164" s="139"/>
      <c r="G164" s="80" t="s">
        <v>39</v>
      </c>
      <c r="H164" s="79">
        <v>3.5793000000000001E-3</v>
      </c>
      <c r="I164" s="78">
        <v>524.91</v>
      </c>
      <c r="J164" s="78">
        <v>1.8788104000000001</v>
      </c>
    </row>
    <row r="165" spans="1:10" ht="39" customHeight="1" x14ac:dyDescent="0.2">
      <c r="A165" s="81" t="s">
        <v>159</v>
      </c>
      <c r="B165" s="82" t="s">
        <v>335</v>
      </c>
      <c r="C165" s="81" t="s">
        <v>19</v>
      </c>
      <c r="D165" s="81" t="s">
        <v>334</v>
      </c>
      <c r="E165" s="139" t="s">
        <v>145</v>
      </c>
      <c r="F165" s="139"/>
      <c r="G165" s="80" t="s">
        <v>163</v>
      </c>
      <c r="H165" s="79">
        <v>3.0044399999999999E-2</v>
      </c>
      <c r="I165" s="78">
        <v>16.23</v>
      </c>
      <c r="J165" s="78">
        <v>0.48762060000000002</v>
      </c>
    </row>
    <row r="166" spans="1:10" ht="39" customHeight="1" x14ac:dyDescent="0.2">
      <c r="A166" s="81" t="s">
        <v>159</v>
      </c>
      <c r="B166" s="82" t="s">
        <v>337</v>
      </c>
      <c r="C166" s="81" t="s">
        <v>19</v>
      </c>
      <c r="D166" s="81" t="s">
        <v>336</v>
      </c>
      <c r="E166" s="139" t="s">
        <v>145</v>
      </c>
      <c r="F166" s="139"/>
      <c r="G166" s="80" t="s">
        <v>166</v>
      </c>
      <c r="H166" s="79">
        <v>0.15000530000000001</v>
      </c>
      <c r="I166" s="78">
        <v>4.57</v>
      </c>
      <c r="J166" s="78">
        <v>0.68552420000000003</v>
      </c>
    </row>
    <row r="167" spans="1:10" ht="26.1" customHeight="1" x14ac:dyDescent="0.2">
      <c r="A167" s="68" t="s">
        <v>143</v>
      </c>
      <c r="B167" s="69" t="s">
        <v>432</v>
      </c>
      <c r="C167" s="68" t="s">
        <v>19</v>
      </c>
      <c r="D167" s="68" t="s">
        <v>431</v>
      </c>
      <c r="E167" s="133" t="s">
        <v>140</v>
      </c>
      <c r="F167" s="133"/>
      <c r="G167" s="67" t="s">
        <v>39</v>
      </c>
      <c r="H167" s="66">
        <v>1.49E-2</v>
      </c>
      <c r="I167" s="65">
        <v>91.74</v>
      </c>
      <c r="J167" s="65">
        <v>1.3669260000000001</v>
      </c>
    </row>
    <row r="168" spans="1:10" ht="39" customHeight="1" x14ac:dyDescent="0.2">
      <c r="A168" s="68" t="s">
        <v>143</v>
      </c>
      <c r="B168" s="69" t="s">
        <v>555</v>
      </c>
      <c r="C168" s="68" t="s">
        <v>19</v>
      </c>
      <c r="D168" s="68" t="s">
        <v>554</v>
      </c>
      <c r="E168" s="133" t="s">
        <v>140</v>
      </c>
      <c r="F168" s="133"/>
      <c r="G168" s="67" t="s">
        <v>39</v>
      </c>
      <c r="H168" s="66">
        <v>6.7299999999999999E-2</v>
      </c>
      <c r="I168" s="65">
        <v>473.01</v>
      </c>
      <c r="J168" s="65">
        <v>31.833573000000001</v>
      </c>
    </row>
    <row r="169" spans="1:10" ht="25.5" x14ac:dyDescent="0.2">
      <c r="A169" s="64"/>
      <c r="B169" s="64"/>
      <c r="C169" s="64"/>
      <c r="D169" s="64"/>
      <c r="E169" s="64" t="s">
        <v>139</v>
      </c>
      <c r="F169" s="63">
        <v>18.66</v>
      </c>
      <c r="G169" s="64" t="s">
        <v>138</v>
      </c>
      <c r="H169" s="63">
        <v>0</v>
      </c>
      <c r="I169" s="64" t="s">
        <v>137</v>
      </c>
      <c r="J169" s="63">
        <v>18.66</v>
      </c>
    </row>
    <row r="170" spans="1:10" ht="15" thickBot="1" x14ac:dyDescent="0.25">
      <c r="A170" s="64"/>
      <c r="B170" s="64"/>
      <c r="C170" s="64"/>
      <c r="D170" s="64"/>
      <c r="E170" s="64" t="s">
        <v>136</v>
      </c>
      <c r="F170" s="63">
        <v>13.243836</v>
      </c>
      <c r="G170" s="64"/>
      <c r="H170" s="134" t="s">
        <v>135</v>
      </c>
      <c r="I170" s="134"/>
      <c r="J170" s="63">
        <v>73.33</v>
      </c>
    </row>
    <row r="171" spans="1:10" ht="0.95" customHeight="1" thickTop="1" x14ac:dyDescent="0.2">
      <c r="A171" s="62"/>
      <c r="B171" s="62"/>
      <c r="C171" s="62"/>
      <c r="D171" s="62"/>
      <c r="E171" s="62"/>
      <c r="F171" s="62"/>
      <c r="G171" s="62"/>
      <c r="H171" s="62"/>
      <c r="I171" s="62"/>
      <c r="J171" s="62"/>
    </row>
    <row r="172" spans="1:10" ht="18" customHeight="1" x14ac:dyDescent="0.2">
      <c r="A172" s="77" t="s">
        <v>73</v>
      </c>
      <c r="B172" s="75" t="s">
        <v>8</v>
      </c>
      <c r="C172" s="77" t="s">
        <v>9</v>
      </c>
      <c r="D172" s="77" t="s">
        <v>10</v>
      </c>
      <c r="E172" s="135" t="s">
        <v>148</v>
      </c>
      <c r="F172" s="135"/>
      <c r="G172" s="76" t="s">
        <v>11</v>
      </c>
      <c r="H172" s="75" t="s">
        <v>12</v>
      </c>
      <c r="I172" s="75" t="s">
        <v>13</v>
      </c>
      <c r="J172" s="75" t="s">
        <v>15</v>
      </c>
    </row>
    <row r="173" spans="1:10" ht="39" customHeight="1" x14ac:dyDescent="0.2">
      <c r="A173" s="73" t="s">
        <v>93</v>
      </c>
      <c r="B173" s="74" t="s">
        <v>74</v>
      </c>
      <c r="C173" s="73" t="s">
        <v>19</v>
      </c>
      <c r="D173" s="73" t="s">
        <v>75</v>
      </c>
      <c r="E173" s="132" t="s">
        <v>556</v>
      </c>
      <c r="F173" s="132"/>
      <c r="G173" s="72" t="s">
        <v>69</v>
      </c>
      <c r="H173" s="71">
        <v>1</v>
      </c>
      <c r="I173" s="70">
        <v>32.24</v>
      </c>
      <c r="J173" s="70">
        <v>32.24</v>
      </c>
    </row>
    <row r="174" spans="1:10" ht="24" customHeight="1" x14ac:dyDescent="0.2">
      <c r="A174" s="81" t="s">
        <v>159</v>
      </c>
      <c r="B174" s="82" t="s">
        <v>293</v>
      </c>
      <c r="C174" s="81" t="s">
        <v>19</v>
      </c>
      <c r="D174" s="81" t="s">
        <v>292</v>
      </c>
      <c r="E174" s="139" t="s">
        <v>160</v>
      </c>
      <c r="F174" s="139"/>
      <c r="G174" s="80" t="s">
        <v>144</v>
      </c>
      <c r="H174" s="79">
        <v>0.26684419999999998</v>
      </c>
      <c r="I174" s="78">
        <v>26.26</v>
      </c>
      <c r="J174" s="78">
        <v>7.0073287000000004</v>
      </c>
    </row>
    <row r="175" spans="1:10" ht="24" customHeight="1" x14ac:dyDescent="0.2">
      <c r="A175" s="81" t="s">
        <v>159</v>
      </c>
      <c r="B175" s="82" t="s">
        <v>231</v>
      </c>
      <c r="C175" s="81" t="s">
        <v>19</v>
      </c>
      <c r="D175" s="81" t="s">
        <v>230</v>
      </c>
      <c r="E175" s="139" t="s">
        <v>160</v>
      </c>
      <c r="F175" s="139"/>
      <c r="G175" s="80" t="s">
        <v>144</v>
      </c>
      <c r="H175" s="79">
        <v>0.26684419999999998</v>
      </c>
      <c r="I175" s="78">
        <v>19.11</v>
      </c>
      <c r="J175" s="78">
        <v>5.0993927000000001</v>
      </c>
    </row>
    <row r="176" spans="1:10" ht="26.1" customHeight="1" x14ac:dyDescent="0.2">
      <c r="A176" s="68" t="s">
        <v>143</v>
      </c>
      <c r="B176" s="69" t="s">
        <v>432</v>
      </c>
      <c r="C176" s="68" t="s">
        <v>19</v>
      </c>
      <c r="D176" s="68" t="s">
        <v>431</v>
      </c>
      <c r="E176" s="133" t="s">
        <v>140</v>
      </c>
      <c r="F176" s="133"/>
      <c r="G176" s="67" t="s">
        <v>39</v>
      </c>
      <c r="H176" s="66">
        <v>9.9000000000000008E-3</v>
      </c>
      <c r="I176" s="65">
        <v>91.74</v>
      </c>
      <c r="J176" s="65">
        <v>0.90822599999999998</v>
      </c>
    </row>
    <row r="177" spans="1:10" ht="26.1" customHeight="1" x14ac:dyDescent="0.2">
      <c r="A177" s="68" t="s">
        <v>143</v>
      </c>
      <c r="B177" s="69" t="s">
        <v>560</v>
      </c>
      <c r="C177" s="68" t="s">
        <v>19</v>
      </c>
      <c r="D177" s="68" t="s">
        <v>559</v>
      </c>
      <c r="E177" s="133" t="s">
        <v>140</v>
      </c>
      <c r="F177" s="133"/>
      <c r="G177" s="67" t="s">
        <v>69</v>
      </c>
      <c r="H177" s="66">
        <v>0.2</v>
      </c>
      <c r="I177" s="65">
        <v>2.42</v>
      </c>
      <c r="J177" s="65">
        <v>0.48399999999999999</v>
      </c>
    </row>
    <row r="178" spans="1:10" ht="26.1" customHeight="1" x14ac:dyDescent="0.2">
      <c r="A178" s="68" t="s">
        <v>143</v>
      </c>
      <c r="B178" s="69" t="s">
        <v>558</v>
      </c>
      <c r="C178" s="68" t="s">
        <v>19</v>
      </c>
      <c r="D178" s="68" t="s">
        <v>557</v>
      </c>
      <c r="E178" s="133" t="s">
        <v>140</v>
      </c>
      <c r="F178" s="133"/>
      <c r="G178" s="67" t="s">
        <v>69</v>
      </c>
      <c r="H178" s="66">
        <v>8.3299999999999999E-2</v>
      </c>
      <c r="I178" s="65">
        <v>11.47</v>
      </c>
      <c r="J178" s="65">
        <v>0.95545100000000005</v>
      </c>
    </row>
    <row r="179" spans="1:10" ht="39" customHeight="1" x14ac:dyDescent="0.2">
      <c r="A179" s="68" t="s">
        <v>143</v>
      </c>
      <c r="B179" s="69" t="s">
        <v>555</v>
      </c>
      <c r="C179" s="68" t="s">
        <v>19</v>
      </c>
      <c r="D179" s="68" t="s">
        <v>554</v>
      </c>
      <c r="E179" s="133" t="s">
        <v>140</v>
      </c>
      <c r="F179" s="133"/>
      <c r="G179" s="67" t="s">
        <v>39</v>
      </c>
      <c r="H179" s="66">
        <v>3.7600000000000001E-2</v>
      </c>
      <c r="I179" s="65">
        <v>473.01</v>
      </c>
      <c r="J179" s="65">
        <v>17.785176</v>
      </c>
    </row>
    <row r="180" spans="1:10" ht="25.5" x14ac:dyDescent="0.2">
      <c r="A180" s="64"/>
      <c r="B180" s="64"/>
      <c r="C180" s="64"/>
      <c r="D180" s="64"/>
      <c r="E180" s="64" t="s">
        <v>139</v>
      </c>
      <c r="F180" s="63">
        <v>9.3800000000000008</v>
      </c>
      <c r="G180" s="64" t="s">
        <v>138</v>
      </c>
      <c r="H180" s="63">
        <v>0</v>
      </c>
      <c r="I180" s="64" t="s">
        <v>137</v>
      </c>
      <c r="J180" s="63">
        <v>9.3800000000000008</v>
      </c>
    </row>
    <row r="181" spans="1:10" ht="15" thickBot="1" x14ac:dyDescent="0.25">
      <c r="A181" s="64"/>
      <c r="B181" s="64"/>
      <c r="C181" s="64"/>
      <c r="D181" s="64"/>
      <c r="E181" s="64" t="s">
        <v>136</v>
      </c>
      <c r="F181" s="63">
        <v>7.105696</v>
      </c>
      <c r="G181" s="64"/>
      <c r="H181" s="134" t="s">
        <v>135</v>
      </c>
      <c r="I181" s="134"/>
      <c r="J181" s="63">
        <v>39.35</v>
      </c>
    </row>
    <row r="182" spans="1:10" ht="0.95" customHeight="1" thickTop="1" x14ac:dyDescent="0.2">
      <c r="A182" s="62"/>
      <c r="B182" s="62"/>
      <c r="C182" s="62"/>
      <c r="D182" s="62"/>
      <c r="E182" s="62"/>
      <c r="F182" s="62"/>
      <c r="G182" s="62"/>
      <c r="H182" s="62"/>
      <c r="I182" s="62"/>
      <c r="J182" s="62"/>
    </row>
    <row r="183" spans="1:10" ht="18" customHeight="1" x14ac:dyDescent="0.2">
      <c r="A183" s="77" t="s">
        <v>76</v>
      </c>
      <c r="B183" s="75" t="s">
        <v>8</v>
      </c>
      <c r="C183" s="77" t="s">
        <v>9</v>
      </c>
      <c r="D183" s="77" t="s">
        <v>10</v>
      </c>
      <c r="E183" s="135" t="s">
        <v>148</v>
      </c>
      <c r="F183" s="135"/>
      <c r="G183" s="76" t="s">
        <v>11</v>
      </c>
      <c r="H183" s="75" t="s">
        <v>12</v>
      </c>
      <c r="I183" s="75" t="s">
        <v>13</v>
      </c>
      <c r="J183" s="75" t="s">
        <v>15</v>
      </c>
    </row>
    <row r="184" spans="1:10" ht="39" customHeight="1" x14ac:dyDescent="0.2">
      <c r="A184" s="73" t="s">
        <v>93</v>
      </c>
      <c r="B184" s="74" t="s">
        <v>77</v>
      </c>
      <c r="C184" s="73" t="s">
        <v>19</v>
      </c>
      <c r="D184" s="73" t="s">
        <v>78</v>
      </c>
      <c r="E184" s="132" t="s">
        <v>556</v>
      </c>
      <c r="F184" s="132"/>
      <c r="G184" s="72" t="s">
        <v>69</v>
      </c>
      <c r="H184" s="71">
        <v>1</v>
      </c>
      <c r="I184" s="70">
        <v>38.68</v>
      </c>
      <c r="J184" s="70">
        <v>38.68</v>
      </c>
    </row>
    <row r="185" spans="1:10" ht="24" customHeight="1" x14ac:dyDescent="0.2">
      <c r="A185" s="81" t="s">
        <v>159</v>
      </c>
      <c r="B185" s="82" t="s">
        <v>293</v>
      </c>
      <c r="C185" s="81" t="s">
        <v>19</v>
      </c>
      <c r="D185" s="81" t="s">
        <v>292</v>
      </c>
      <c r="E185" s="139" t="s">
        <v>160</v>
      </c>
      <c r="F185" s="139"/>
      <c r="G185" s="80" t="s">
        <v>144</v>
      </c>
      <c r="H185" s="79">
        <v>0.40888720000000001</v>
      </c>
      <c r="I185" s="78">
        <v>26.26</v>
      </c>
      <c r="J185" s="78">
        <v>10.7373779</v>
      </c>
    </row>
    <row r="186" spans="1:10" ht="24" customHeight="1" x14ac:dyDescent="0.2">
      <c r="A186" s="81" t="s">
        <v>159</v>
      </c>
      <c r="B186" s="82" t="s">
        <v>231</v>
      </c>
      <c r="C186" s="81" t="s">
        <v>19</v>
      </c>
      <c r="D186" s="81" t="s">
        <v>230</v>
      </c>
      <c r="E186" s="139" t="s">
        <v>160</v>
      </c>
      <c r="F186" s="139"/>
      <c r="G186" s="80" t="s">
        <v>144</v>
      </c>
      <c r="H186" s="79">
        <v>0.40888720000000001</v>
      </c>
      <c r="I186" s="78">
        <v>19.11</v>
      </c>
      <c r="J186" s="78">
        <v>7.8138344000000002</v>
      </c>
    </row>
    <row r="187" spans="1:10" ht="26.1" customHeight="1" x14ac:dyDescent="0.2">
      <c r="A187" s="68" t="s">
        <v>143</v>
      </c>
      <c r="B187" s="69" t="s">
        <v>432</v>
      </c>
      <c r="C187" s="68" t="s">
        <v>19</v>
      </c>
      <c r="D187" s="68" t="s">
        <v>431</v>
      </c>
      <c r="E187" s="133" t="s">
        <v>140</v>
      </c>
      <c r="F187" s="133"/>
      <c r="G187" s="67" t="s">
        <v>39</v>
      </c>
      <c r="H187" s="66">
        <v>9.9000000000000008E-3</v>
      </c>
      <c r="I187" s="65">
        <v>91.74</v>
      </c>
      <c r="J187" s="65">
        <v>0.90822599999999998</v>
      </c>
    </row>
    <row r="188" spans="1:10" ht="26.1" customHeight="1" x14ac:dyDescent="0.2">
      <c r="A188" s="68" t="s">
        <v>143</v>
      </c>
      <c r="B188" s="69" t="s">
        <v>560</v>
      </c>
      <c r="C188" s="68" t="s">
        <v>19</v>
      </c>
      <c r="D188" s="68" t="s">
        <v>559</v>
      </c>
      <c r="E188" s="133" t="s">
        <v>140</v>
      </c>
      <c r="F188" s="133"/>
      <c r="G188" s="67" t="s">
        <v>69</v>
      </c>
      <c r="H188" s="66">
        <v>0.2</v>
      </c>
      <c r="I188" s="65">
        <v>2.42</v>
      </c>
      <c r="J188" s="65">
        <v>0.48399999999999999</v>
      </c>
    </row>
    <row r="189" spans="1:10" ht="26.1" customHeight="1" x14ac:dyDescent="0.2">
      <c r="A189" s="68" t="s">
        <v>143</v>
      </c>
      <c r="B189" s="69" t="s">
        <v>558</v>
      </c>
      <c r="C189" s="68" t="s">
        <v>19</v>
      </c>
      <c r="D189" s="68" t="s">
        <v>557</v>
      </c>
      <c r="E189" s="133" t="s">
        <v>140</v>
      </c>
      <c r="F189" s="133"/>
      <c r="G189" s="67" t="s">
        <v>69</v>
      </c>
      <c r="H189" s="66">
        <v>8.3299999999999999E-2</v>
      </c>
      <c r="I189" s="65">
        <v>11.47</v>
      </c>
      <c r="J189" s="65">
        <v>0.95545100000000005</v>
      </c>
    </row>
    <row r="190" spans="1:10" ht="39" customHeight="1" x14ac:dyDescent="0.2">
      <c r="A190" s="68" t="s">
        <v>143</v>
      </c>
      <c r="B190" s="69" t="s">
        <v>555</v>
      </c>
      <c r="C190" s="68" t="s">
        <v>19</v>
      </c>
      <c r="D190" s="68" t="s">
        <v>554</v>
      </c>
      <c r="E190" s="133" t="s">
        <v>140</v>
      </c>
      <c r="F190" s="133"/>
      <c r="G190" s="67" t="s">
        <v>39</v>
      </c>
      <c r="H190" s="66">
        <v>3.7600000000000001E-2</v>
      </c>
      <c r="I190" s="65">
        <v>473.01</v>
      </c>
      <c r="J190" s="65">
        <v>17.785176</v>
      </c>
    </row>
    <row r="191" spans="1:10" ht="25.5" x14ac:dyDescent="0.2">
      <c r="A191" s="64"/>
      <c r="B191" s="64"/>
      <c r="C191" s="64"/>
      <c r="D191" s="64"/>
      <c r="E191" s="64" t="s">
        <v>139</v>
      </c>
      <c r="F191" s="63">
        <v>14.37</v>
      </c>
      <c r="G191" s="64" t="s">
        <v>138</v>
      </c>
      <c r="H191" s="63">
        <v>0</v>
      </c>
      <c r="I191" s="64" t="s">
        <v>137</v>
      </c>
      <c r="J191" s="63">
        <v>14.37</v>
      </c>
    </row>
    <row r="192" spans="1:10" ht="15" thickBot="1" x14ac:dyDescent="0.25">
      <c r="A192" s="64"/>
      <c r="B192" s="64"/>
      <c r="C192" s="64"/>
      <c r="D192" s="64"/>
      <c r="E192" s="64" t="s">
        <v>136</v>
      </c>
      <c r="F192" s="63">
        <v>8.5250719999999998</v>
      </c>
      <c r="G192" s="64"/>
      <c r="H192" s="134" t="s">
        <v>135</v>
      </c>
      <c r="I192" s="134"/>
      <c r="J192" s="63">
        <v>47.21</v>
      </c>
    </row>
    <row r="193" spans="1:10" ht="0.95" customHeight="1" thickTop="1" x14ac:dyDescent="0.2">
      <c r="A193" s="62"/>
      <c r="B193" s="62"/>
      <c r="C193" s="62"/>
      <c r="D193" s="62"/>
      <c r="E193" s="62"/>
      <c r="F193" s="62"/>
      <c r="G193" s="62"/>
      <c r="H193" s="62"/>
      <c r="I193" s="62"/>
      <c r="J193" s="62"/>
    </row>
    <row r="194" spans="1:10" ht="18" customHeight="1" x14ac:dyDescent="0.2">
      <c r="A194" s="77" t="s">
        <v>79</v>
      </c>
      <c r="B194" s="75" t="s">
        <v>8</v>
      </c>
      <c r="C194" s="77" t="s">
        <v>9</v>
      </c>
      <c r="D194" s="77" t="s">
        <v>10</v>
      </c>
      <c r="E194" s="135" t="s">
        <v>148</v>
      </c>
      <c r="F194" s="135"/>
      <c r="G194" s="76" t="s">
        <v>11</v>
      </c>
      <c r="H194" s="75" t="s">
        <v>12</v>
      </c>
      <c r="I194" s="75" t="s">
        <v>13</v>
      </c>
      <c r="J194" s="75" t="s">
        <v>15</v>
      </c>
    </row>
    <row r="195" spans="1:10" ht="39" customHeight="1" x14ac:dyDescent="0.2">
      <c r="A195" s="73" t="s">
        <v>93</v>
      </c>
      <c r="B195" s="74" t="s">
        <v>80</v>
      </c>
      <c r="C195" s="73" t="s">
        <v>19</v>
      </c>
      <c r="D195" s="73" t="s">
        <v>81</v>
      </c>
      <c r="E195" s="132" t="s">
        <v>556</v>
      </c>
      <c r="F195" s="132"/>
      <c r="G195" s="72" t="s">
        <v>69</v>
      </c>
      <c r="H195" s="71">
        <v>1</v>
      </c>
      <c r="I195" s="70">
        <v>33.15</v>
      </c>
      <c r="J195" s="70">
        <v>33.15</v>
      </c>
    </row>
    <row r="196" spans="1:10" ht="26.1" customHeight="1" x14ac:dyDescent="0.2">
      <c r="A196" s="81" t="s">
        <v>159</v>
      </c>
      <c r="B196" s="82" t="s">
        <v>552</v>
      </c>
      <c r="C196" s="81" t="s">
        <v>19</v>
      </c>
      <c r="D196" s="81" t="s">
        <v>551</v>
      </c>
      <c r="E196" s="139" t="s">
        <v>160</v>
      </c>
      <c r="F196" s="139"/>
      <c r="G196" s="80" t="s">
        <v>144</v>
      </c>
      <c r="H196" s="79">
        <v>9.2990699999999996E-2</v>
      </c>
      <c r="I196" s="78">
        <v>22.4</v>
      </c>
      <c r="J196" s="78">
        <v>2.0829917</v>
      </c>
    </row>
    <row r="197" spans="1:10" ht="24" customHeight="1" x14ac:dyDescent="0.2">
      <c r="A197" s="81" t="s">
        <v>159</v>
      </c>
      <c r="B197" s="82" t="s">
        <v>293</v>
      </c>
      <c r="C197" s="81" t="s">
        <v>19</v>
      </c>
      <c r="D197" s="81" t="s">
        <v>292</v>
      </c>
      <c r="E197" s="139" t="s">
        <v>160</v>
      </c>
      <c r="F197" s="139"/>
      <c r="G197" s="80" t="s">
        <v>144</v>
      </c>
      <c r="H197" s="79">
        <v>0.21869430000000001</v>
      </c>
      <c r="I197" s="78">
        <v>26.26</v>
      </c>
      <c r="J197" s="78">
        <v>5.7429123000000004</v>
      </c>
    </row>
    <row r="198" spans="1:10" ht="24" customHeight="1" x14ac:dyDescent="0.2">
      <c r="A198" s="81" t="s">
        <v>159</v>
      </c>
      <c r="B198" s="82" t="s">
        <v>231</v>
      </c>
      <c r="C198" s="81" t="s">
        <v>19</v>
      </c>
      <c r="D198" s="81" t="s">
        <v>230</v>
      </c>
      <c r="E198" s="139" t="s">
        <v>160</v>
      </c>
      <c r="F198" s="139"/>
      <c r="G198" s="80" t="s">
        <v>144</v>
      </c>
      <c r="H198" s="79">
        <v>0.43738870000000002</v>
      </c>
      <c r="I198" s="78">
        <v>19.11</v>
      </c>
      <c r="J198" s="78">
        <v>8.3584981000000003</v>
      </c>
    </row>
    <row r="199" spans="1:10" ht="26.1" customHeight="1" x14ac:dyDescent="0.2">
      <c r="A199" s="81" t="s">
        <v>159</v>
      </c>
      <c r="B199" s="82" t="s">
        <v>550</v>
      </c>
      <c r="C199" s="81" t="s">
        <v>19</v>
      </c>
      <c r="D199" s="81" t="s">
        <v>549</v>
      </c>
      <c r="E199" s="139" t="s">
        <v>160</v>
      </c>
      <c r="F199" s="139"/>
      <c r="G199" s="80" t="s">
        <v>39</v>
      </c>
      <c r="H199" s="79">
        <v>1.7160999999999999E-3</v>
      </c>
      <c r="I199" s="78">
        <v>524.91</v>
      </c>
      <c r="J199" s="78">
        <v>0.90079810000000005</v>
      </c>
    </row>
    <row r="200" spans="1:10" ht="39" customHeight="1" x14ac:dyDescent="0.2">
      <c r="A200" s="81" t="s">
        <v>159</v>
      </c>
      <c r="B200" s="82" t="s">
        <v>335</v>
      </c>
      <c r="C200" s="81" t="s">
        <v>19</v>
      </c>
      <c r="D200" s="81" t="s">
        <v>334</v>
      </c>
      <c r="E200" s="139" t="s">
        <v>145</v>
      </c>
      <c r="F200" s="139"/>
      <c r="G200" s="80" t="s">
        <v>163</v>
      </c>
      <c r="H200" s="79">
        <v>1.54448E-2</v>
      </c>
      <c r="I200" s="78">
        <v>16.23</v>
      </c>
      <c r="J200" s="78">
        <v>0.25066909999999998</v>
      </c>
    </row>
    <row r="201" spans="1:10" ht="39" customHeight="1" x14ac:dyDescent="0.2">
      <c r="A201" s="81" t="s">
        <v>159</v>
      </c>
      <c r="B201" s="82" t="s">
        <v>337</v>
      </c>
      <c r="C201" s="81" t="s">
        <v>19</v>
      </c>
      <c r="D201" s="81" t="s">
        <v>336</v>
      </c>
      <c r="E201" s="139" t="s">
        <v>145</v>
      </c>
      <c r="F201" s="139"/>
      <c r="G201" s="80" t="s">
        <v>166</v>
      </c>
      <c r="H201" s="79">
        <v>7.7438599999999996E-2</v>
      </c>
      <c r="I201" s="78">
        <v>4.57</v>
      </c>
      <c r="J201" s="78">
        <v>0.3538944</v>
      </c>
    </row>
    <row r="202" spans="1:10" ht="26.1" customHeight="1" x14ac:dyDescent="0.2">
      <c r="A202" s="68" t="s">
        <v>143</v>
      </c>
      <c r="B202" s="69" t="s">
        <v>432</v>
      </c>
      <c r="C202" s="68" t="s">
        <v>19</v>
      </c>
      <c r="D202" s="68" t="s">
        <v>431</v>
      </c>
      <c r="E202" s="133" t="s">
        <v>140</v>
      </c>
      <c r="F202" s="133"/>
      <c r="G202" s="67" t="s">
        <v>39</v>
      </c>
      <c r="H202" s="66">
        <v>6.6E-3</v>
      </c>
      <c r="I202" s="65">
        <v>91.74</v>
      </c>
      <c r="J202" s="65">
        <v>0.60548400000000002</v>
      </c>
    </row>
    <row r="203" spans="1:10" ht="39" customHeight="1" x14ac:dyDescent="0.2">
      <c r="A203" s="68" t="s">
        <v>143</v>
      </c>
      <c r="B203" s="69" t="s">
        <v>555</v>
      </c>
      <c r="C203" s="68" t="s">
        <v>19</v>
      </c>
      <c r="D203" s="68" t="s">
        <v>554</v>
      </c>
      <c r="E203" s="133" t="s">
        <v>140</v>
      </c>
      <c r="F203" s="133"/>
      <c r="G203" s="67" t="s">
        <v>39</v>
      </c>
      <c r="H203" s="66">
        <v>3.1399999999999997E-2</v>
      </c>
      <c r="I203" s="65">
        <v>473.01</v>
      </c>
      <c r="J203" s="65">
        <v>14.852513999999999</v>
      </c>
    </row>
    <row r="204" spans="1:10" ht="25.5" x14ac:dyDescent="0.2">
      <c r="A204" s="64"/>
      <c r="B204" s="64"/>
      <c r="C204" s="64"/>
      <c r="D204" s="64"/>
      <c r="E204" s="64" t="s">
        <v>139</v>
      </c>
      <c r="F204" s="63">
        <v>12.57</v>
      </c>
      <c r="G204" s="64" t="s">
        <v>138</v>
      </c>
      <c r="H204" s="63">
        <v>0</v>
      </c>
      <c r="I204" s="64" t="s">
        <v>137</v>
      </c>
      <c r="J204" s="63">
        <v>12.57</v>
      </c>
    </row>
    <row r="205" spans="1:10" ht="15" thickBot="1" x14ac:dyDescent="0.25">
      <c r="A205" s="64"/>
      <c r="B205" s="64"/>
      <c r="C205" s="64"/>
      <c r="D205" s="64"/>
      <c r="E205" s="64" t="s">
        <v>136</v>
      </c>
      <c r="F205" s="63">
        <v>7.30626</v>
      </c>
      <c r="G205" s="64"/>
      <c r="H205" s="134" t="s">
        <v>135</v>
      </c>
      <c r="I205" s="134"/>
      <c r="J205" s="63">
        <v>40.46</v>
      </c>
    </row>
    <row r="206" spans="1:10" ht="0.95" customHeight="1" thickTop="1" x14ac:dyDescent="0.2">
      <c r="A206" s="62"/>
      <c r="B206" s="62"/>
      <c r="C206" s="62"/>
      <c r="D206" s="62"/>
      <c r="E206" s="62"/>
      <c r="F206" s="62"/>
      <c r="G206" s="62"/>
      <c r="H206" s="62"/>
      <c r="I206" s="62"/>
      <c r="J206" s="62"/>
    </row>
    <row r="207" spans="1:10" ht="18" customHeight="1" x14ac:dyDescent="0.2">
      <c r="A207" s="77" t="s">
        <v>82</v>
      </c>
      <c r="B207" s="75" t="s">
        <v>8</v>
      </c>
      <c r="C207" s="77" t="s">
        <v>9</v>
      </c>
      <c r="D207" s="77" t="s">
        <v>10</v>
      </c>
      <c r="E207" s="135" t="s">
        <v>148</v>
      </c>
      <c r="F207" s="135"/>
      <c r="G207" s="76" t="s">
        <v>11</v>
      </c>
      <c r="H207" s="75" t="s">
        <v>12</v>
      </c>
      <c r="I207" s="75" t="s">
        <v>13</v>
      </c>
      <c r="J207" s="75" t="s">
        <v>15</v>
      </c>
    </row>
    <row r="208" spans="1:10" ht="39" customHeight="1" x14ac:dyDescent="0.2">
      <c r="A208" s="73" t="s">
        <v>93</v>
      </c>
      <c r="B208" s="74" t="s">
        <v>83</v>
      </c>
      <c r="C208" s="73" t="s">
        <v>19</v>
      </c>
      <c r="D208" s="73" t="s">
        <v>84</v>
      </c>
      <c r="E208" s="132" t="s">
        <v>556</v>
      </c>
      <c r="F208" s="132"/>
      <c r="G208" s="72" t="s">
        <v>69</v>
      </c>
      <c r="H208" s="71">
        <v>1</v>
      </c>
      <c r="I208" s="70">
        <v>37.42</v>
      </c>
      <c r="J208" s="70">
        <v>37.42</v>
      </c>
    </row>
    <row r="209" spans="1:10" ht="26.1" customHeight="1" x14ac:dyDescent="0.2">
      <c r="A209" s="81" t="s">
        <v>159</v>
      </c>
      <c r="B209" s="82" t="s">
        <v>552</v>
      </c>
      <c r="C209" s="81" t="s">
        <v>19</v>
      </c>
      <c r="D209" s="81" t="s">
        <v>551</v>
      </c>
      <c r="E209" s="139" t="s">
        <v>160</v>
      </c>
      <c r="F209" s="139"/>
      <c r="G209" s="80" t="s">
        <v>144</v>
      </c>
      <c r="H209" s="79">
        <v>0.1397089</v>
      </c>
      <c r="I209" s="78">
        <v>22.4</v>
      </c>
      <c r="J209" s="78">
        <v>3.1294794000000001</v>
      </c>
    </row>
    <row r="210" spans="1:10" ht="24" customHeight="1" x14ac:dyDescent="0.2">
      <c r="A210" s="81" t="s">
        <v>159</v>
      </c>
      <c r="B210" s="82" t="s">
        <v>293</v>
      </c>
      <c r="C210" s="81" t="s">
        <v>19</v>
      </c>
      <c r="D210" s="81" t="s">
        <v>292</v>
      </c>
      <c r="E210" s="139" t="s">
        <v>160</v>
      </c>
      <c r="F210" s="139"/>
      <c r="G210" s="80" t="s">
        <v>144</v>
      </c>
      <c r="H210" s="79">
        <v>0.26423679999999999</v>
      </c>
      <c r="I210" s="78">
        <v>26.26</v>
      </c>
      <c r="J210" s="78">
        <v>6.9388584</v>
      </c>
    </row>
    <row r="211" spans="1:10" ht="24" customHeight="1" x14ac:dyDescent="0.2">
      <c r="A211" s="81" t="s">
        <v>159</v>
      </c>
      <c r="B211" s="82" t="s">
        <v>231</v>
      </c>
      <c r="C211" s="81" t="s">
        <v>19</v>
      </c>
      <c r="D211" s="81" t="s">
        <v>230</v>
      </c>
      <c r="E211" s="139" t="s">
        <v>160</v>
      </c>
      <c r="F211" s="139"/>
      <c r="G211" s="80" t="s">
        <v>144</v>
      </c>
      <c r="H211" s="79">
        <v>0.52836729999999998</v>
      </c>
      <c r="I211" s="78">
        <v>19.11</v>
      </c>
      <c r="J211" s="78">
        <v>10.097099099999999</v>
      </c>
    </row>
    <row r="212" spans="1:10" ht="26.1" customHeight="1" x14ac:dyDescent="0.2">
      <c r="A212" s="81" t="s">
        <v>159</v>
      </c>
      <c r="B212" s="82" t="s">
        <v>550</v>
      </c>
      <c r="C212" s="81" t="s">
        <v>19</v>
      </c>
      <c r="D212" s="81" t="s">
        <v>549</v>
      </c>
      <c r="E212" s="139" t="s">
        <v>160</v>
      </c>
      <c r="F212" s="139"/>
      <c r="G212" s="80" t="s">
        <v>39</v>
      </c>
      <c r="H212" s="79">
        <v>1.6984999999999999E-3</v>
      </c>
      <c r="I212" s="78">
        <v>524.91</v>
      </c>
      <c r="J212" s="78">
        <v>0.89155960000000001</v>
      </c>
    </row>
    <row r="213" spans="1:10" ht="39" customHeight="1" x14ac:dyDescent="0.2">
      <c r="A213" s="81" t="s">
        <v>159</v>
      </c>
      <c r="B213" s="82" t="s">
        <v>335</v>
      </c>
      <c r="C213" s="81" t="s">
        <v>19</v>
      </c>
      <c r="D213" s="81" t="s">
        <v>334</v>
      </c>
      <c r="E213" s="139" t="s">
        <v>145</v>
      </c>
      <c r="F213" s="139"/>
      <c r="G213" s="80" t="s">
        <v>163</v>
      </c>
      <c r="H213" s="79">
        <v>2.3249499999999999E-2</v>
      </c>
      <c r="I213" s="78">
        <v>16.23</v>
      </c>
      <c r="J213" s="78">
        <v>0.37733939999999999</v>
      </c>
    </row>
    <row r="214" spans="1:10" ht="39" customHeight="1" x14ac:dyDescent="0.2">
      <c r="A214" s="81" t="s">
        <v>159</v>
      </c>
      <c r="B214" s="82" t="s">
        <v>337</v>
      </c>
      <c r="C214" s="81" t="s">
        <v>19</v>
      </c>
      <c r="D214" s="81" t="s">
        <v>336</v>
      </c>
      <c r="E214" s="139" t="s">
        <v>145</v>
      </c>
      <c r="F214" s="139"/>
      <c r="G214" s="80" t="s">
        <v>166</v>
      </c>
      <c r="H214" s="79">
        <v>0.11645949999999999</v>
      </c>
      <c r="I214" s="78">
        <v>4.57</v>
      </c>
      <c r="J214" s="78">
        <v>0.53221989999999997</v>
      </c>
    </row>
    <row r="215" spans="1:10" ht="26.1" customHeight="1" x14ac:dyDescent="0.2">
      <c r="A215" s="68" t="s">
        <v>143</v>
      </c>
      <c r="B215" s="69" t="s">
        <v>432</v>
      </c>
      <c r="C215" s="68" t="s">
        <v>19</v>
      </c>
      <c r="D215" s="68" t="s">
        <v>431</v>
      </c>
      <c r="E215" s="133" t="s">
        <v>140</v>
      </c>
      <c r="F215" s="133"/>
      <c r="G215" s="67" t="s">
        <v>39</v>
      </c>
      <c r="H215" s="66">
        <v>6.6E-3</v>
      </c>
      <c r="I215" s="65">
        <v>91.74</v>
      </c>
      <c r="J215" s="65">
        <v>0.60548400000000002</v>
      </c>
    </row>
    <row r="216" spans="1:10" ht="39" customHeight="1" x14ac:dyDescent="0.2">
      <c r="A216" s="68" t="s">
        <v>143</v>
      </c>
      <c r="B216" s="69" t="s">
        <v>555</v>
      </c>
      <c r="C216" s="68" t="s">
        <v>19</v>
      </c>
      <c r="D216" s="68" t="s">
        <v>554</v>
      </c>
      <c r="E216" s="133" t="s">
        <v>140</v>
      </c>
      <c r="F216" s="133"/>
      <c r="G216" s="67" t="s">
        <v>39</v>
      </c>
      <c r="H216" s="66">
        <v>3.1399999999999997E-2</v>
      </c>
      <c r="I216" s="65">
        <v>473.01</v>
      </c>
      <c r="J216" s="65">
        <v>14.852513999999999</v>
      </c>
    </row>
    <row r="217" spans="1:10" ht="25.5" x14ac:dyDescent="0.2">
      <c r="A217" s="64"/>
      <c r="B217" s="64"/>
      <c r="C217" s="64"/>
      <c r="D217" s="64"/>
      <c r="E217" s="64" t="s">
        <v>139</v>
      </c>
      <c r="F217" s="63">
        <v>15.62</v>
      </c>
      <c r="G217" s="64" t="s">
        <v>138</v>
      </c>
      <c r="H217" s="63">
        <v>0</v>
      </c>
      <c r="I217" s="64" t="s">
        <v>137</v>
      </c>
      <c r="J217" s="63">
        <v>15.62</v>
      </c>
    </row>
    <row r="218" spans="1:10" ht="15" thickBot="1" x14ac:dyDescent="0.25">
      <c r="A218" s="64"/>
      <c r="B218" s="64"/>
      <c r="C218" s="64"/>
      <c r="D218" s="64"/>
      <c r="E218" s="64" t="s">
        <v>136</v>
      </c>
      <c r="F218" s="63">
        <v>8.2473679999999998</v>
      </c>
      <c r="G218" s="64"/>
      <c r="H218" s="134" t="s">
        <v>135</v>
      </c>
      <c r="I218" s="134"/>
      <c r="J218" s="63">
        <v>45.67</v>
      </c>
    </row>
    <row r="219" spans="1:10" ht="0.95" customHeight="1" thickTop="1" x14ac:dyDescent="0.2">
      <c r="A219" s="62"/>
      <c r="B219" s="62"/>
      <c r="C219" s="62"/>
      <c r="D219" s="62"/>
      <c r="E219" s="62"/>
      <c r="F219" s="62"/>
      <c r="G219" s="62"/>
      <c r="H219" s="62"/>
      <c r="I219" s="62"/>
      <c r="J219" s="62"/>
    </row>
    <row r="220" spans="1:10" ht="50.1" customHeight="1" x14ac:dyDescent="0.25">
      <c r="A220" s="140" t="s">
        <v>553</v>
      </c>
      <c r="B220" s="125"/>
      <c r="C220" s="125"/>
      <c r="D220" s="125"/>
      <c r="E220" s="125"/>
      <c r="F220" s="125"/>
      <c r="G220" s="125"/>
      <c r="H220" s="125"/>
      <c r="I220" s="125"/>
      <c r="J220" s="125"/>
    </row>
    <row r="221" spans="1:10" ht="18" customHeight="1" x14ac:dyDescent="0.2">
      <c r="A221" s="77"/>
      <c r="B221" s="75" t="s">
        <v>8</v>
      </c>
      <c r="C221" s="77" t="s">
        <v>9</v>
      </c>
      <c r="D221" s="77" t="s">
        <v>10</v>
      </c>
      <c r="E221" s="135" t="s">
        <v>148</v>
      </c>
      <c r="F221" s="135"/>
      <c r="G221" s="76" t="s">
        <v>11</v>
      </c>
      <c r="H221" s="75" t="s">
        <v>12</v>
      </c>
      <c r="I221" s="75" t="s">
        <v>13</v>
      </c>
      <c r="J221" s="75" t="s">
        <v>15</v>
      </c>
    </row>
    <row r="222" spans="1:10" ht="26.1" customHeight="1" x14ac:dyDescent="0.2">
      <c r="A222" s="73" t="s">
        <v>93</v>
      </c>
      <c r="B222" s="74" t="s">
        <v>552</v>
      </c>
      <c r="C222" s="73" t="s">
        <v>19</v>
      </c>
      <c r="D222" s="73" t="s">
        <v>551</v>
      </c>
      <c r="E222" s="132" t="s">
        <v>160</v>
      </c>
      <c r="F222" s="132"/>
      <c r="G222" s="72" t="s">
        <v>144</v>
      </c>
      <c r="H222" s="71">
        <v>1</v>
      </c>
      <c r="I222" s="70">
        <v>22.4</v>
      </c>
      <c r="J222" s="70">
        <v>22.4</v>
      </c>
    </row>
    <row r="223" spans="1:10" ht="26.1" customHeight="1" x14ac:dyDescent="0.2">
      <c r="A223" s="81" t="s">
        <v>159</v>
      </c>
      <c r="B223" s="82" t="s">
        <v>407</v>
      </c>
      <c r="C223" s="81" t="s">
        <v>19</v>
      </c>
      <c r="D223" s="81" t="s">
        <v>406</v>
      </c>
      <c r="E223" s="139" t="s">
        <v>160</v>
      </c>
      <c r="F223" s="139"/>
      <c r="G223" s="80" t="s">
        <v>144</v>
      </c>
      <c r="H223" s="79">
        <v>1</v>
      </c>
      <c r="I223" s="78">
        <v>0.23</v>
      </c>
      <c r="J223" s="78">
        <v>0.23</v>
      </c>
    </row>
    <row r="224" spans="1:10" ht="24" customHeight="1" x14ac:dyDescent="0.2">
      <c r="A224" s="68" t="s">
        <v>143</v>
      </c>
      <c r="B224" s="69" t="s">
        <v>405</v>
      </c>
      <c r="C224" s="68" t="s">
        <v>19</v>
      </c>
      <c r="D224" s="68" t="s">
        <v>404</v>
      </c>
      <c r="E224" s="133" t="s">
        <v>199</v>
      </c>
      <c r="F224" s="133"/>
      <c r="G224" s="67" t="s">
        <v>144</v>
      </c>
      <c r="H224" s="66">
        <v>1</v>
      </c>
      <c r="I224" s="65">
        <v>17.12</v>
      </c>
      <c r="J224" s="65">
        <v>17.12</v>
      </c>
    </row>
    <row r="225" spans="1:10" ht="26.1" customHeight="1" x14ac:dyDescent="0.2">
      <c r="A225" s="68" t="s">
        <v>143</v>
      </c>
      <c r="B225" s="69" t="s">
        <v>198</v>
      </c>
      <c r="C225" s="68" t="s">
        <v>19</v>
      </c>
      <c r="D225" s="68" t="s">
        <v>197</v>
      </c>
      <c r="E225" s="133" t="s">
        <v>140</v>
      </c>
      <c r="F225" s="133"/>
      <c r="G225" s="67" t="s">
        <v>144</v>
      </c>
      <c r="H225" s="66">
        <v>1</v>
      </c>
      <c r="I225" s="65">
        <v>1.63</v>
      </c>
      <c r="J225" s="65">
        <v>1.63</v>
      </c>
    </row>
    <row r="226" spans="1:10" ht="26.1" customHeight="1" x14ac:dyDescent="0.2">
      <c r="A226" s="68" t="s">
        <v>143</v>
      </c>
      <c r="B226" s="69" t="s">
        <v>196</v>
      </c>
      <c r="C226" s="68" t="s">
        <v>19</v>
      </c>
      <c r="D226" s="68" t="s">
        <v>195</v>
      </c>
      <c r="E226" s="133" t="s">
        <v>140</v>
      </c>
      <c r="F226" s="133"/>
      <c r="G226" s="67" t="s">
        <v>144</v>
      </c>
      <c r="H226" s="66">
        <v>1</v>
      </c>
      <c r="I226" s="65">
        <v>0.57999999999999996</v>
      </c>
      <c r="J226" s="65">
        <v>0.57999999999999996</v>
      </c>
    </row>
    <row r="227" spans="1:10" ht="26.1" customHeight="1" x14ac:dyDescent="0.2">
      <c r="A227" s="68" t="s">
        <v>143</v>
      </c>
      <c r="B227" s="69" t="s">
        <v>194</v>
      </c>
      <c r="C227" s="68" t="s">
        <v>19</v>
      </c>
      <c r="D227" s="68" t="s">
        <v>193</v>
      </c>
      <c r="E227" s="133" t="s">
        <v>140</v>
      </c>
      <c r="F227" s="133"/>
      <c r="G227" s="67" t="s">
        <v>144</v>
      </c>
      <c r="H227" s="66">
        <v>1</v>
      </c>
      <c r="I227" s="65">
        <v>1.1499999999999999</v>
      </c>
      <c r="J227" s="65">
        <v>1.1499999999999999</v>
      </c>
    </row>
    <row r="228" spans="1:10" ht="26.1" customHeight="1" x14ac:dyDescent="0.2">
      <c r="A228" s="68" t="s">
        <v>143</v>
      </c>
      <c r="B228" s="69" t="s">
        <v>192</v>
      </c>
      <c r="C228" s="68" t="s">
        <v>19</v>
      </c>
      <c r="D228" s="68" t="s">
        <v>191</v>
      </c>
      <c r="E228" s="133" t="s">
        <v>140</v>
      </c>
      <c r="F228" s="133"/>
      <c r="G228" s="67" t="s">
        <v>144</v>
      </c>
      <c r="H228" s="66">
        <v>1</v>
      </c>
      <c r="I228" s="65">
        <v>0.03</v>
      </c>
      <c r="J228" s="65">
        <v>0.03</v>
      </c>
    </row>
    <row r="229" spans="1:10" ht="26.1" customHeight="1" x14ac:dyDescent="0.2">
      <c r="A229" s="68" t="s">
        <v>143</v>
      </c>
      <c r="B229" s="69" t="s">
        <v>225</v>
      </c>
      <c r="C229" s="68" t="s">
        <v>19</v>
      </c>
      <c r="D229" s="68" t="s">
        <v>224</v>
      </c>
      <c r="E229" s="133" t="s">
        <v>140</v>
      </c>
      <c r="F229" s="133"/>
      <c r="G229" s="67" t="s">
        <v>144</v>
      </c>
      <c r="H229" s="66">
        <v>1</v>
      </c>
      <c r="I229" s="65">
        <v>0.52</v>
      </c>
      <c r="J229" s="65">
        <v>0.52</v>
      </c>
    </row>
    <row r="230" spans="1:10" ht="26.1" customHeight="1" x14ac:dyDescent="0.2">
      <c r="A230" s="68" t="s">
        <v>143</v>
      </c>
      <c r="B230" s="69" t="s">
        <v>223</v>
      </c>
      <c r="C230" s="68" t="s">
        <v>19</v>
      </c>
      <c r="D230" s="68" t="s">
        <v>222</v>
      </c>
      <c r="E230" s="133" t="s">
        <v>140</v>
      </c>
      <c r="F230" s="133"/>
      <c r="G230" s="67" t="s">
        <v>144</v>
      </c>
      <c r="H230" s="66">
        <v>1</v>
      </c>
      <c r="I230" s="65">
        <v>1.1399999999999999</v>
      </c>
      <c r="J230" s="65">
        <v>1.1399999999999999</v>
      </c>
    </row>
    <row r="231" spans="1:10" ht="25.5" x14ac:dyDescent="0.2">
      <c r="A231" s="64"/>
      <c r="B231" s="64"/>
      <c r="C231" s="64"/>
      <c r="D231" s="64"/>
      <c r="E231" s="64" t="s">
        <v>139</v>
      </c>
      <c r="F231" s="63">
        <v>17.350000000000001</v>
      </c>
      <c r="G231" s="64" t="s">
        <v>138</v>
      </c>
      <c r="H231" s="63">
        <v>0</v>
      </c>
      <c r="I231" s="64" t="s">
        <v>137</v>
      </c>
      <c r="J231" s="63">
        <v>17.350000000000001</v>
      </c>
    </row>
    <row r="232" spans="1:10" ht="15" thickBot="1" x14ac:dyDescent="0.25">
      <c r="A232" s="64"/>
      <c r="B232" s="64"/>
      <c r="C232" s="64"/>
      <c r="D232" s="64"/>
      <c r="E232" s="64" t="s">
        <v>136</v>
      </c>
      <c r="F232" s="63">
        <v>4.93696</v>
      </c>
      <c r="G232" s="64"/>
      <c r="H232" s="134" t="s">
        <v>135</v>
      </c>
      <c r="I232" s="134"/>
      <c r="J232" s="63">
        <v>27.34</v>
      </c>
    </row>
    <row r="233" spans="1:10" ht="0.95" customHeight="1" thickTop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</row>
    <row r="234" spans="1:10" ht="18" customHeight="1" x14ac:dyDescent="0.2">
      <c r="A234" s="77"/>
      <c r="B234" s="75" t="s">
        <v>8</v>
      </c>
      <c r="C234" s="77" t="s">
        <v>9</v>
      </c>
      <c r="D234" s="77" t="s">
        <v>10</v>
      </c>
      <c r="E234" s="135" t="s">
        <v>148</v>
      </c>
      <c r="F234" s="135"/>
      <c r="G234" s="76" t="s">
        <v>11</v>
      </c>
      <c r="H234" s="75" t="s">
        <v>12</v>
      </c>
      <c r="I234" s="75" t="s">
        <v>13</v>
      </c>
      <c r="J234" s="75" t="s">
        <v>15</v>
      </c>
    </row>
    <row r="235" spans="1:10" ht="26.1" customHeight="1" x14ac:dyDescent="0.2">
      <c r="A235" s="73" t="s">
        <v>93</v>
      </c>
      <c r="B235" s="74" t="s">
        <v>550</v>
      </c>
      <c r="C235" s="73" t="s">
        <v>19</v>
      </c>
      <c r="D235" s="73" t="s">
        <v>549</v>
      </c>
      <c r="E235" s="132" t="s">
        <v>160</v>
      </c>
      <c r="F235" s="132"/>
      <c r="G235" s="72" t="s">
        <v>39</v>
      </c>
      <c r="H235" s="71">
        <v>1</v>
      </c>
      <c r="I235" s="70">
        <v>524.91</v>
      </c>
      <c r="J235" s="70">
        <v>524.91</v>
      </c>
    </row>
    <row r="236" spans="1:10" ht="24" customHeight="1" x14ac:dyDescent="0.2">
      <c r="A236" s="81" t="s">
        <v>159</v>
      </c>
      <c r="B236" s="82" t="s">
        <v>231</v>
      </c>
      <c r="C236" s="81" t="s">
        <v>19</v>
      </c>
      <c r="D236" s="81" t="s">
        <v>230</v>
      </c>
      <c r="E236" s="139" t="s">
        <v>160</v>
      </c>
      <c r="F236" s="139"/>
      <c r="G236" s="80" t="s">
        <v>144</v>
      </c>
      <c r="H236" s="79">
        <v>8.2899999999999991</v>
      </c>
      <c r="I236" s="78">
        <v>19.11</v>
      </c>
      <c r="J236" s="78">
        <v>158.42189999999999</v>
      </c>
    </row>
    <row r="237" spans="1:10" ht="26.1" customHeight="1" x14ac:dyDescent="0.2">
      <c r="A237" s="68" t="s">
        <v>143</v>
      </c>
      <c r="B237" s="69" t="s">
        <v>432</v>
      </c>
      <c r="C237" s="68" t="s">
        <v>19</v>
      </c>
      <c r="D237" s="68" t="s">
        <v>431</v>
      </c>
      <c r="E237" s="133" t="s">
        <v>140</v>
      </c>
      <c r="F237" s="133"/>
      <c r="G237" s="67" t="s">
        <v>39</v>
      </c>
      <c r="H237" s="66">
        <v>1.1499999999999999</v>
      </c>
      <c r="I237" s="65">
        <v>91.74</v>
      </c>
      <c r="J237" s="65">
        <v>105.501</v>
      </c>
    </row>
    <row r="238" spans="1:10" ht="24" customHeight="1" x14ac:dyDescent="0.2">
      <c r="A238" s="68" t="s">
        <v>143</v>
      </c>
      <c r="B238" s="69" t="s">
        <v>430</v>
      </c>
      <c r="C238" s="68" t="s">
        <v>19</v>
      </c>
      <c r="D238" s="68" t="s">
        <v>429</v>
      </c>
      <c r="E238" s="133" t="s">
        <v>140</v>
      </c>
      <c r="F238" s="133"/>
      <c r="G238" s="67" t="s">
        <v>428</v>
      </c>
      <c r="H238" s="66">
        <v>389.54</v>
      </c>
      <c r="I238" s="65">
        <v>0.67</v>
      </c>
      <c r="J238" s="65">
        <v>260.99180000000001</v>
      </c>
    </row>
    <row r="239" spans="1:10" ht="25.5" x14ac:dyDescent="0.2">
      <c r="A239" s="64"/>
      <c r="B239" s="64"/>
      <c r="C239" s="64"/>
      <c r="D239" s="64"/>
      <c r="E239" s="64" t="s">
        <v>139</v>
      </c>
      <c r="F239" s="63">
        <v>116.56</v>
      </c>
      <c r="G239" s="64" t="s">
        <v>138</v>
      </c>
      <c r="H239" s="63">
        <v>0</v>
      </c>
      <c r="I239" s="64" t="s">
        <v>137</v>
      </c>
      <c r="J239" s="63">
        <v>116.56</v>
      </c>
    </row>
    <row r="240" spans="1:10" ht="15" thickBot="1" x14ac:dyDescent="0.25">
      <c r="A240" s="64"/>
      <c r="B240" s="64"/>
      <c r="C240" s="64"/>
      <c r="D240" s="64"/>
      <c r="E240" s="64" t="s">
        <v>136</v>
      </c>
      <c r="F240" s="63">
        <v>115.690164</v>
      </c>
      <c r="G240" s="64"/>
      <c r="H240" s="134" t="s">
        <v>135</v>
      </c>
      <c r="I240" s="134"/>
      <c r="J240" s="63">
        <v>640.6</v>
      </c>
    </row>
    <row r="241" spans="1:10" ht="0.95" customHeight="1" thickTop="1" x14ac:dyDescent="0.2">
      <c r="A241" s="62"/>
      <c r="B241" s="62"/>
      <c r="C241" s="62"/>
      <c r="D241" s="62"/>
      <c r="E241" s="62"/>
      <c r="F241" s="62"/>
      <c r="G241" s="62"/>
      <c r="H241" s="62"/>
      <c r="I241" s="62"/>
      <c r="J241" s="62"/>
    </row>
    <row r="242" spans="1:10" ht="18" customHeight="1" x14ac:dyDescent="0.2">
      <c r="A242" s="77"/>
      <c r="B242" s="75" t="s">
        <v>8</v>
      </c>
      <c r="C242" s="77" t="s">
        <v>9</v>
      </c>
      <c r="D242" s="77" t="s">
        <v>10</v>
      </c>
      <c r="E242" s="135" t="s">
        <v>148</v>
      </c>
      <c r="F242" s="135"/>
      <c r="G242" s="76" t="s">
        <v>11</v>
      </c>
      <c r="H242" s="75" t="s">
        <v>12</v>
      </c>
      <c r="I242" s="75" t="s">
        <v>13</v>
      </c>
      <c r="J242" s="75" t="s">
        <v>15</v>
      </c>
    </row>
    <row r="243" spans="1:10" ht="51.95" customHeight="1" x14ac:dyDescent="0.2">
      <c r="A243" s="73" t="s">
        <v>93</v>
      </c>
      <c r="B243" s="74" t="s">
        <v>438</v>
      </c>
      <c r="C243" s="73" t="s">
        <v>19</v>
      </c>
      <c r="D243" s="73" t="s">
        <v>437</v>
      </c>
      <c r="E243" s="132" t="s">
        <v>145</v>
      </c>
      <c r="F243" s="132"/>
      <c r="G243" s="72" t="s">
        <v>166</v>
      </c>
      <c r="H243" s="71">
        <v>1</v>
      </c>
      <c r="I243" s="70">
        <v>0.39</v>
      </c>
      <c r="J243" s="70">
        <v>0.39</v>
      </c>
    </row>
    <row r="244" spans="1:10" ht="51.95" customHeight="1" x14ac:dyDescent="0.2">
      <c r="A244" s="81" t="s">
        <v>159</v>
      </c>
      <c r="B244" s="82" t="s">
        <v>548</v>
      </c>
      <c r="C244" s="81" t="s">
        <v>19</v>
      </c>
      <c r="D244" s="81" t="s">
        <v>547</v>
      </c>
      <c r="E244" s="139" t="s">
        <v>145</v>
      </c>
      <c r="F244" s="139"/>
      <c r="G244" s="80" t="s">
        <v>144</v>
      </c>
      <c r="H244" s="79">
        <v>1</v>
      </c>
      <c r="I244" s="78">
        <v>0.31</v>
      </c>
      <c r="J244" s="78">
        <v>0.31</v>
      </c>
    </row>
    <row r="245" spans="1:10" ht="39" customHeight="1" x14ac:dyDescent="0.2">
      <c r="A245" s="81" t="s">
        <v>159</v>
      </c>
      <c r="B245" s="82" t="s">
        <v>546</v>
      </c>
      <c r="C245" s="81" t="s">
        <v>19</v>
      </c>
      <c r="D245" s="81" t="s">
        <v>545</v>
      </c>
      <c r="E245" s="139" t="s">
        <v>145</v>
      </c>
      <c r="F245" s="139"/>
      <c r="G245" s="80" t="s">
        <v>144</v>
      </c>
      <c r="H245" s="79">
        <v>1</v>
      </c>
      <c r="I245" s="78">
        <v>0.08</v>
      </c>
      <c r="J245" s="78">
        <v>0.08</v>
      </c>
    </row>
    <row r="246" spans="1:10" ht="25.5" x14ac:dyDescent="0.2">
      <c r="A246" s="64"/>
      <c r="B246" s="64"/>
      <c r="C246" s="64"/>
      <c r="D246" s="64"/>
      <c r="E246" s="64" t="s">
        <v>139</v>
      </c>
      <c r="F246" s="63">
        <v>0</v>
      </c>
      <c r="G246" s="64" t="s">
        <v>138</v>
      </c>
      <c r="H246" s="63">
        <v>0</v>
      </c>
      <c r="I246" s="64" t="s">
        <v>137</v>
      </c>
      <c r="J246" s="63">
        <v>0</v>
      </c>
    </row>
    <row r="247" spans="1:10" ht="15" thickBot="1" x14ac:dyDescent="0.25">
      <c r="A247" s="64"/>
      <c r="B247" s="64"/>
      <c r="C247" s="64"/>
      <c r="D247" s="64"/>
      <c r="E247" s="64" t="s">
        <v>136</v>
      </c>
      <c r="F247" s="63">
        <v>8.5956000000000005E-2</v>
      </c>
      <c r="G247" s="64"/>
      <c r="H247" s="134" t="s">
        <v>135</v>
      </c>
      <c r="I247" s="134"/>
      <c r="J247" s="63">
        <v>0.48</v>
      </c>
    </row>
    <row r="248" spans="1:10" ht="0.95" customHeight="1" thickTop="1" x14ac:dyDescent="0.2">
      <c r="A248" s="62"/>
      <c r="B248" s="62"/>
      <c r="C248" s="62"/>
      <c r="D248" s="62"/>
      <c r="E248" s="62"/>
      <c r="F248" s="62"/>
      <c r="G248" s="62"/>
      <c r="H248" s="62"/>
      <c r="I248" s="62"/>
      <c r="J248" s="62"/>
    </row>
    <row r="249" spans="1:10" ht="18" customHeight="1" x14ac:dyDescent="0.2">
      <c r="A249" s="77"/>
      <c r="B249" s="75" t="s">
        <v>8</v>
      </c>
      <c r="C249" s="77" t="s">
        <v>9</v>
      </c>
      <c r="D249" s="77" t="s">
        <v>10</v>
      </c>
      <c r="E249" s="135" t="s">
        <v>148</v>
      </c>
      <c r="F249" s="135"/>
      <c r="G249" s="76" t="s">
        <v>11</v>
      </c>
      <c r="H249" s="75" t="s">
        <v>12</v>
      </c>
      <c r="I249" s="75" t="s">
        <v>13</v>
      </c>
      <c r="J249" s="75" t="s">
        <v>15</v>
      </c>
    </row>
    <row r="250" spans="1:10" ht="51.95" customHeight="1" x14ac:dyDescent="0.2">
      <c r="A250" s="73" t="s">
        <v>93</v>
      </c>
      <c r="B250" s="74" t="s">
        <v>440</v>
      </c>
      <c r="C250" s="73" t="s">
        <v>19</v>
      </c>
      <c r="D250" s="73" t="s">
        <v>439</v>
      </c>
      <c r="E250" s="132" t="s">
        <v>145</v>
      </c>
      <c r="F250" s="132"/>
      <c r="G250" s="72" t="s">
        <v>163</v>
      </c>
      <c r="H250" s="71">
        <v>1</v>
      </c>
      <c r="I250" s="70">
        <v>1.75</v>
      </c>
      <c r="J250" s="70">
        <v>1.75</v>
      </c>
    </row>
    <row r="251" spans="1:10" ht="51.95" customHeight="1" x14ac:dyDescent="0.2">
      <c r="A251" s="81" t="s">
        <v>159</v>
      </c>
      <c r="B251" s="82" t="s">
        <v>548</v>
      </c>
      <c r="C251" s="81" t="s">
        <v>19</v>
      </c>
      <c r="D251" s="81" t="s">
        <v>547</v>
      </c>
      <c r="E251" s="139" t="s">
        <v>145</v>
      </c>
      <c r="F251" s="139"/>
      <c r="G251" s="80" t="s">
        <v>144</v>
      </c>
      <c r="H251" s="79">
        <v>1</v>
      </c>
      <c r="I251" s="78">
        <v>0.31</v>
      </c>
      <c r="J251" s="78">
        <v>0.31</v>
      </c>
    </row>
    <row r="252" spans="1:10" ht="39" customHeight="1" x14ac:dyDescent="0.2">
      <c r="A252" s="81" t="s">
        <v>159</v>
      </c>
      <c r="B252" s="82" t="s">
        <v>546</v>
      </c>
      <c r="C252" s="81" t="s">
        <v>19</v>
      </c>
      <c r="D252" s="81" t="s">
        <v>545</v>
      </c>
      <c r="E252" s="139" t="s">
        <v>145</v>
      </c>
      <c r="F252" s="139"/>
      <c r="G252" s="80" t="s">
        <v>144</v>
      </c>
      <c r="H252" s="79">
        <v>1</v>
      </c>
      <c r="I252" s="78">
        <v>0.08</v>
      </c>
      <c r="J252" s="78">
        <v>0.08</v>
      </c>
    </row>
    <row r="253" spans="1:10" ht="51.95" customHeight="1" x14ac:dyDescent="0.2">
      <c r="A253" s="81" t="s">
        <v>159</v>
      </c>
      <c r="B253" s="82" t="s">
        <v>544</v>
      </c>
      <c r="C253" s="81" t="s">
        <v>19</v>
      </c>
      <c r="D253" s="81" t="s">
        <v>543</v>
      </c>
      <c r="E253" s="139" t="s">
        <v>145</v>
      </c>
      <c r="F253" s="139"/>
      <c r="G253" s="80" t="s">
        <v>144</v>
      </c>
      <c r="H253" s="79">
        <v>1</v>
      </c>
      <c r="I253" s="78">
        <v>0.36</v>
      </c>
      <c r="J253" s="78">
        <v>0.36</v>
      </c>
    </row>
    <row r="254" spans="1:10" ht="51.95" customHeight="1" x14ac:dyDescent="0.2">
      <c r="A254" s="81" t="s">
        <v>159</v>
      </c>
      <c r="B254" s="82" t="s">
        <v>540</v>
      </c>
      <c r="C254" s="81" t="s">
        <v>19</v>
      </c>
      <c r="D254" s="81" t="s">
        <v>539</v>
      </c>
      <c r="E254" s="139" t="s">
        <v>145</v>
      </c>
      <c r="F254" s="139"/>
      <c r="G254" s="80" t="s">
        <v>144</v>
      </c>
      <c r="H254" s="79">
        <v>1</v>
      </c>
      <c r="I254" s="78">
        <v>1</v>
      </c>
      <c r="J254" s="78">
        <v>1</v>
      </c>
    </row>
    <row r="255" spans="1:10" ht="25.5" x14ac:dyDescent="0.2">
      <c r="A255" s="64"/>
      <c r="B255" s="64"/>
      <c r="C255" s="64"/>
      <c r="D255" s="64"/>
      <c r="E255" s="64" t="s">
        <v>139</v>
      </c>
      <c r="F255" s="63">
        <v>0</v>
      </c>
      <c r="G255" s="64" t="s">
        <v>138</v>
      </c>
      <c r="H255" s="63">
        <v>0</v>
      </c>
      <c r="I255" s="64" t="s">
        <v>137</v>
      </c>
      <c r="J255" s="63">
        <v>0</v>
      </c>
    </row>
    <row r="256" spans="1:10" ht="15" thickBot="1" x14ac:dyDescent="0.25">
      <c r="A256" s="64"/>
      <c r="B256" s="64"/>
      <c r="C256" s="64"/>
      <c r="D256" s="64"/>
      <c r="E256" s="64" t="s">
        <v>136</v>
      </c>
      <c r="F256" s="63">
        <v>0.38569999999999999</v>
      </c>
      <c r="G256" s="64"/>
      <c r="H256" s="134" t="s">
        <v>135</v>
      </c>
      <c r="I256" s="134"/>
      <c r="J256" s="63">
        <v>2.14</v>
      </c>
    </row>
    <row r="257" spans="1:10" ht="0.95" customHeight="1" thickTop="1" x14ac:dyDescent="0.2">
      <c r="A257" s="62"/>
      <c r="B257" s="62"/>
      <c r="C257" s="62"/>
      <c r="D257" s="62"/>
      <c r="E257" s="62"/>
      <c r="F257" s="62"/>
      <c r="G257" s="62"/>
      <c r="H257" s="62"/>
      <c r="I257" s="62"/>
      <c r="J257" s="62"/>
    </row>
    <row r="258" spans="1:10" ht="18" customHeight="1" x14ac:dyDescent="0.2">
      <c r="A258" s="77"/>
      <c r="B258" s="75" t="s">
        <v>8</v>
      </c>
      <c r="C258" s="77" t="s">
        <v>9</v>
      </c>
      <c r="D258" s="77" t="s">
        <v>10</v>
      </c>
      <c r="E258" s="135" t="s">
        <v>148</v>
      </c>
      <c r="F258" s="135"/>
      <c r="G258" s="76" t="s">
        <v>11</v>
      </c>
      <c r="H258" s="75" t="s">
        <v>12</v>
      </c>
      <c r="I258" s="75" t="s">
        <v>13</v>
      </c>
      <c r="J258" s="75" t="s">
        <v>15</v>
      </c>
    </row>
    <row r="259" spans="1:10" ht="51.95" customHeight="1" x14ac:dyDescent="0.2">
      <c r="A259" s="73" t="s">
        <v>93</v>
      </c>
      <c r="B259" s="74" t="s">
        <v>548</v>
      </c>
      <c r="C259" s="73" t="s">
        <v>19</v>
      </c>
      <c r="D259" s="73" t="s">
        <v>547</v>
      </c>
      <c r="E259" s="132" t="s">
        <v>145</v>
      </c>
      <c r="F259" s="132"/>
      <c r="G259" s="72" t="s">
        <v>144</v>
      </c>
      <c r="H259" s="71">
        <v>1</v>
      </c>
      <c r="I259" s="70">
        <v>0.31</v>
      </c>
      <c r="J259" s="70">
        <v>0.31</v>
      </c>
    </row>
    <row r="260" spans="1:10" ht="39" customHeight="1" x14ac:dyDescent="0.2">
      <c r="A260" s="68" t="s">
        <v>143</v>
      </c>
      <c r="B260" s="69" t="s">
        <v>542</v>
      </c>
      <c r="C260" s="68" t="s">
        <v>19</v>
      </c>
      <c r="D260" s="68" t="s">
        <v>541</v>
      </c>
      <c r="E260" s="133" t="s">
        <v>150</v>
      </c>
      <c r="F260" s="133"/>
      <c r="G260" s="67" t="s">
        <v>149</v>
      </c>
      <c r="H260" s="66">
        <v>6.0000000000000002E-5</v>
      </c>
      <c r="I260" s="65">
        <v>5117.1000000000004</v>
      </c>
      <c r="J260" s="65">
        <v>0.30702600000000002</v>
      </c>
    </row>
    <row r="261" spans="1:10" ht="25.5" x14ac:dyDescent="0.2">
      <c r="A261" s="64"/>
      <c r="B261" s="64"/>
      <c r="C261" s="64"/>
      <c r="D261" s="64"/>
      <c r="E261" s="64" t="s">
        <v>139</v>
      </c>
      <c r="F261" s="63">
        <v>0</v>
      </c>
      <c r="G261" s="64" t="s">
        <v>138</v>
      </c>
      <c r="H261" s="63">
        <v>0</v>
      </c>
      <c r="I261" s="64" t="s">
        <v>137</v>
      </c>
      <c r="J261" s="63">
        <v>0</v>
      </c>
    </row>
    <row r="262" spans="1:10" ht="15" thickBot="1" x14ac:dyDescent="0.25">
      <c r="A262" s="64"/>
      <c r="B262" s="64"/>
      <c r="C262" s="64"/>
      <c r="D262" s="64"/>
      <c r="E262" s="64" t="s">
        <v>136</v>
      </c>
      <c r="F262" s="63">
        <v>6.8323999999999996E-2</v>
      </c>
      <c r="G262" s="64"/>
      <c r="H262" s="134" t="s">
        <v>135</v>
      </c>
      <c r="I262" s="134"/>
      <c r="J262" s="63">
        <v>0.38</v>
      </c>
    </row>
    <row r="263" spans="1:10" ht="0.95" customHeight="1" thickTop="1" x14ac:dyDescent="0.2">
      <c r="A263" s="62"/>
      <c r="B263" s="62"/>
      <c r="C263" s="62"/>
      <c r="D263" s="62"/>
      <c r="E263" s="62"/>
      <c r="F263" s="62"/>
      <c r="G263" s="62"/>
      <c r="H263" s="62"/>
      <c r="I263" s="62"/>
      <c r="J263" s="62"/>
    </row>
    <row r="264" spans="1:10" ht="18" customHeight="1" x14ac:dyDescent="0.2">
      <c r="A264" s="77"/>
      <c r="B264" s="75" t="s">
        <v>8</v>
      </c>
      <c r="C264" s="77" t="s">
        <v>9</v>
      </c>
      <c r="D264" s="77" t="s">
        <v>10</v>
      </c>
      <c r="E264" s="135" t="s">
        <v>148</v>
      </c>
      <c r="F264" s="135"/>
      <c r="G264" s="76" t="s">
        <v>11</v>
      </c>
      <c r="H264" s="75" t="s">
        <v>12</v>
      </c>
      <c r="I264" s="75" t="s">
        <v>13</v>
      </c>
      <c r="J264" s="75" t="s">
        <v>15</v>
      </c>
    </row>
    <row r="265" spans="1:10" ht="39" customHeight="1" x14ac:dyDescent="0.2">
      <c r="A265" s="73" t="s">
        <v>93</v>
      </c>
      <c r="B265" s="74" t="s">
        <v>546</v>
      </c>
      <c r="C265" s="73" t="s">
        <v>19</v>
      </c>
      <c r="D265" s="73" t="s">
        <v>545</v>
      </c>
      <c r="E265" s="132" t="s">
        <v>145</v>
      </c>
      <c r="F265" s="132"/>
      <c r="G265" s="72" t="s">
        <v>144</v>
      </c>
      <c r="H265" s="71">
        <v>1</v>
      </c>
      <c r="I265" s="70">
        <v>0.08</v>
      </c>
      <c r="J265" s="70">
        <v>0.08</v>
      </c>
    </row>
    <row r="266" spans="1:10" ht="39" customHeight="1" x14ac:dyDescent="0.2">
      <c r="A266" s="68" t="s">
        <v>143</v>
      </c>
      <c r="B266" s="69" t="s">
        <v>542</v>
      </c>
      <c r="C266" s="68" t="s">
        <v>19</v>
      </c>
      <c r="D266" s="68" t="s">
        <v>541</v>
      </c>
      <c r="E266" s="133" t="s">
        <v>150</v>
      </c>
      <c r="F266" s="133"/>
      <c r="G266" s="67" t="s">
        <v>149</v>
      </c>
      <c r="H266" s="66">
        <v>1.4800000000000001E-5</v>
      </c>
      <c r="I266" s="65">
        <v>5117.1000000000004</v>
      </c>
      <c r="J266" s="65">
        <v>7.5733099999999998E-2</v>
      </c>
    </row>
    <row r="267" spans="1:10" ht="25.5" x14ac:dyDescent="0.2">
      <c r="A267" s="64"/>
      <c r="B267" s="64"/>
      <c r="C267" s="64"/>
      <c r="D267" s="64"/>
      <c r="E267" s="64" t="s">
        <v>139</v>
      </c>
      <c r="F267" s="63">
        <v>0</v>
      </c>
      <c r="G267" s="64" t="s">
        <v>138</v>
      </c>
      <c r="H267" s="63">
        <v>0</v>
      </c>
      <c r="I267" s="64" t="s">
        <v>137</v>
      </c>
      <c r="J267" s="63">
        <v>0</v>
      </c>
    </row>
    <row r="268" spans="1:10" ht="15" thickBot="1" x14ac:dyDescent="0.25">
      <c r="A268" s="64"/>
      <c r="B268" s="64"/>
      <c r="C268" s="64"/>
      <c r="D268" s="64"/>
      <c r="E268" s="64" t="s">
        <v>136</v>
      </c>
      <c r="F268" s="63">
        <v>1.7631999999999998E-2</v>
      </c>
      <c r="G268" s="64"/>
      <c r="H268" s="134" t="s">
        <v>135</v>
      </c>
      <c r="I268" s="134"/>
      <c r="J268" s="63">
        <v>0.1</v>
      </c>
    </row>
    <row r="269" spans="1:10" ht="0.95" customHeight="1" thickTop="1" x14ac:dyDescent="0.2">
      <c r="A269" s="62"/>
      <c r="B269" s="62"/>
      <c r="C269" s="62"/>
      <c r="D269" s="62"/>
      <c r="E269" s="62"/>
      <c r="F269" s="62"/>
      <c r="G269" s="62"/>
      <c r="H269" s="62"/>
      <c r="I269" s="62"/>
      <c r="J269" s="62"/>
    </row>
    <row r="270" spans="1:10" ht="18" customHeight="1" x14ac:dyDescent="0.2">
      <c r="A270" s="77"/>
      <c r="B270" s="75" t="s">
        <v>8</v>
      </c>
      <c r="C270" s="77" t="s">
        <v>9</v>
      </c>
      <c r="D270" s="77" t="s">
        <v>10</v>
      </c>
      <c r="E270" s="135" t="s">
        <v>148</v>
      </c>
      <c r="F270" s="135"/>
      <c r="G270" s="76" t="s">
        <v>11</v>
      </c>
      <c r="H270" s="75" t="s">
        <v>12</v>
      </c>
      <c r="I270" s="75" t="s">
        <v>13</v>
      </c>
      <c r="J270" s="75" t="s">
        <v>15</v>
      </c>
    </row>
    <row r="271" spans="1:10" ht="51.95" customHeight="1" x14ac:dyDescent="0.2">
      <c r="A271" s="73" t="s">
        <v>93</v>
      </c>
      <c r="B271" s="74" t="s">
        <v>544</v>
      </c>
      <c r="C271" s="73" t="s">
        <v>19</v>
      </c>
      <c r="D271" s="73" t="s">
        <v>543</v>
      </c>
      <c r="E271" s="132" t="s">
        <v>145</v>
      </c>
      <c r="F271" s="132"/>
      <c r="G271" s="72" t="s">
        <v>144</v>
      </c>
      <c r="H271" s="71">
        <v>1</v>
      </c>
      <c r="I271" s="70">
        <v>0.36</v>
      </c>
      <c r="J271" s="70">
        <v>0.36</v>
      </c>
    </row>
    <row r="272" spans="1:10" ht="39" customHeight="1" x14ac:dyDescent="0.2">
      <c r="A272" s="68" t="s">
        <v>143</v>
      </c>
      <c r="B272" s="69" t="s">
        <v>542</v>
      </c>
      <c r="C272" s="68" t="s">
        <v>19</v>
      </c>
      <c r="D272" s="68" t="s">
        <v>541</v>
      </c>
      <c r="E272" s="133" t="s">
        <v>150</v>
      </c>
      <c r="F272" s="133"/>
      <c r="G272" s="67" t="s">
        <v>149</v>
      </c>
      <c r="H272" s="66">
        <v>6.9999999999999994E-5</v>
      </c>
      <c r="I272" s="65">
        <v>5117.1000000000004</v>
      </c>
      <c r="J272" s="65">
        <v>0.35819699999999999</v>
      </c>
    </row>
    <row r="273" spans="1:10" ht="25.5" x14ac:dyDescent="0.2">
      <c r="A273" s="64"/>
      <c r="B273" s="64"/>
      <c r="C273" s="64"/>
      <c r="D273" s="64"/>
      <c r="E273" s="64" t="s">
        <v>139</v>
      </c>
      <c r="F273" s="63">
        <v>0</v>
      </c>
      <c r="G273" s="64" t="s">
        <v>138</v>
      </c>
      <c r="H273" s="63">
        <v>0</v>
      </c>
      <c r="I273" s="64" t="s">
        <v>137</v>
      </c>
      <c r="J273" s="63">
        <v>0</v>
      </c>
    </row>
    <row r="274" spans="1:10" ht="15" thickBot="1" x14ac:dyDescent="0.25">
      <c r="A274" s="64"/>
      <c r="B274" s="64"/>
      <c r="C274" s="64"/>
      <c r="D274" s="64"/>
      <c r="E274" s="64" t="s">
        <v>136</v>
      </c>
      <c r="F274" s="63">
        <v>7.9343999999999998E-2</v>
      </c>
      <c r="G274" s="64"/>
      <c r="H274" s="134" t="s">
        <v>135</v>
      </c>
      <c r="I274" s="134"/>
      <c r="J274" s="63">
        <v>0.44</v>
      </c>
    </row>
    <row r="275" spans="1:10" ht="0.95" customHeight="1" thickTop="1" x14ac:dyDescent="0.2">
      <c r="A275" s="62"/>
      <c r="B275" s="62"/>
      <c r="C275" s="62"/>
      <c r="D275" s="62"/>
      <c r="E275" s="62"/>
      <c r="F275" s="62"/>
      <c r="G275" s="62"/>
      <c r="H275" s="62"/>
      <c r="I275" s="62"/>
      <c r="J275" s="62"/>
    </row>
    <row r="276" spans="1:10" ht="18" customHeight="1" x14ac:dyDescent="0.2">
      <c r="A276" s="77"/>
      <c r="B276" s="75" t="s">
        <v>8</v>
      </c>
      <c r="C276" s="77" t="s">
        <v>9</v>
      </c>
      <c r="D276" s="77" t="s">
        <v>10</v>
      </c>
      <c r="E276" s="135" t="s">
        <v>148</v>
      </c>
      <c r="F276" s="135"/>
      <c r="G276" s="76" t="s">
        <v>11</v>
      </c>
      <c r="H276" s="75" t="s">
        <v>12</v>
      </c>
      <c r="I276" s="75" t="s">
        <v>13</v>
      </c>
      <c r="J276" s="75" t="s">
        <v>15</v>
      </c>
    </row>
    <row r="277" spans="1:10" ht="51.95" customHeight="1" x14ac:dyDescent="0.2">
      <c r="A277" s="73" t="s">
        <v>93</v>
      </c>
      <c r="B277" s="74" t="s">
        <v>540</v>
      </c>
      <c r="C277" s="73" t="s">
        <v>19</v>
      </c>
      <c r="D277" s="73" t="s">
        <v>539</v>
      </c>
      <c r="E277" s="132" t="s">
        <v>145</v>
      </c>
      <c r="F277" s="132"/>
      <c r="G277" s="72" t="s">
        <v>144</v>
      </c>
      <c r="H277" s="71">
        <v>1</v>
      </c>
      <c r="I277" s="70">
        <v>1</v>
      </c>
      <c r="J277" s="70">
        <v>1</v>
      </c>
    </row>
    <row r="278" spans="1:10" ht="26.1" customHeight="1" x14ac:dyDescent="0.2">
      <c r="A278" s="68" t="s">
        <v>143</v>
      </c>
      <c r="B278" s="69" t="s">
        <v>172</v>
      </c>
      <c r="C278" s="68" t="s">
        <v>19</v>
      </c>
      <c r="D278" s="68" t="s">
        <v>171</v>
      </c>
      <c r="E278" s="133" t="s">
        <v>170</v>
      </c>
      <c r="F278" s="133"/>
      <c r="G278" s="67" t="s">
        <v>169</v>
      </c>
      <c r="H278" s="66">
        <v>1.2512000000000001</v>
      </c>
      <c r="I278" s="65">
        <v>0.8</v>
      </c>
      <c r="J278" s="65">
        <v>1.0009600000000001</v>
      </c>
    </row>
    <row r="279" spans="1:10" ht="25.5" x14ac:dyDescent="0.2">
      <c r="A279" s="64"/>
      <c r="B279" s="64"/>
      <c r="C279" s="64"/>
      <c r="D279" s="64"/>
      <c r="E279" s="64" t="s">
        <v>139</v>
      </c>
      <c r="F279" s="63">
        <v>0</v>
      </c>
      <c r="G279" s="64" t="s">
        <v>138</v>
      </c>
      <c r="H279" s="63">
        <v>0</v>
      </c>
      <c r="I279" s="64" t="s">
        <v>137</v>
      </c>
      <c r="J279" s="63">
        <v>0</v>
      </c>
    </row>
    <row r="280" spans="1:10" ht="15" thickBot="1" x14ac:dyDescent="0.25">
      <c r="A280" s="64"/>
      <c r="B280" s="64"/>
      <c r="C280" s="64"/>
      <c r="D280" s="64"/>
      <c r="E280" s="64" t="s">
        <v>136</v>
      </c>
      <c r="F280" s="63">
        <v>0.22040000000000001</v>
      </c>
      <c r="G280" s="64"/>
      <c r="H280" s="134" t="s">
        <v>135</v>
      </c>
      <c r="I280" s="134"/>
      <c r="J280" s="63">
        <v>1.22</v>
      </c>
    </row>
    <row r="281" spans="1:10" ht="0.95" customHeight="1" thickTop="1" x14ac:dyDescent="0.2">
      <c r="A281" s="62"/>
      <c r="B281" s="62"/>
      <c r="C281" s="62"/>
      <c r="D281" s="62"/>
      <c r="E281" s="62"/>
      <c r="F281" s="62"/>
      <c r="G281" s="62"/>
      <c r="H281" s="62"/>
      <c r="I281" s="62"/>
      <c r="J281" s="62"/>
    </row>
    <row r="282" spans="1:10" ht="18" customHeight="1" x14ac:dyDescent="0.2">
      <c r="A282" s="77"/>
      <c r="B282" s="75" t="s">
        <v>8</v>
      </c>
      <c r="C282" s="77" t="s">
        <v>9</v>
      </c>
      <c r="D282" s="77" t="s">
        <v>10</v>
      </c>
      <c r="E282" s="135" t="s">
        <v>148</v>
      </c>
      <c r="F282" s="135"/>
      <c r="G282" s="76" t="s">
        <v>11</v>
      </c>
      <c r="H282" s="75" t="s">
        <v>12</v>
      </c>
      <c r="I282" s="75" t="s">
        <v>13</v>
      </c>
      <c r="J282" s="75" t="s">
        <v>15</v>
      </c>
    </row>
    <row r="283" spans="1:10" ht="51.95" customHeight="1" x14ac:dyDescent="0.2">
      <c r="A283" s="73" t="s">
        <v>93</v>
      </c>
      <c r="B283" s="74" t="s">
        <v>434</v>
      </c>
      <c r="C283" s="73" t="s">
        <v>19</v>
      </c>
      <c r="D283" s="73" t="s">
        <v>433</v>
      </c>
      <c r="E283" s="132" t="s">
        <v>145</v>
      </c>
      <c r="F283" s="132"/>
      <c r="G283" s="72" t="s">
        <v>166</v>
      </c>
      <c r="H283" s="71">
        <v>1</v>
      </c>
      <c r="I283" s="70">
        <v>1.56</v>
      </c>
      <c r="J283" s="70">
        <v>1.56</v>
      </c>
    </row>
    <row r="284" spans="1:10" ht="51.95" customHeight="1" x14ac:dyDescent="0.2">
      <c r="A284" s="81" t="s">
        <v>159</v>
      </c>
      <c r="B284" s="82" t="s">
        <v>538</v>
      </c>
      <c r="C284" s="81" t="s">
        <v>19</v>
      </c>
      <c r="D284" s="81" t="s">
        <v>537</v>
      </c>
      <c r="E284" s="139" t="s">
        <v>145</v>
      </c>
      <c r="F284" s="139"/>
      <c r="G284" s="80" t="s">
        <v>144</v>
      </c>
      <c r="H284" s="79">
        <v>1</v>
      </c>
      <c r="I284" s="78">
        <v>1.25</v>
      </c>
      <c r="J284" s="78">
        <v>1.25</v>
      </c>
    </row>
    <row r="285" spans="1:10" ht="39" customHeight="1" x14ac:dyDescent="0.2">
      <c r="A285" s="81" t="s">
        <v>159</v>
      </c>
      <c r="B285" s="82" t="s">
        <v>536</v>
      </c>
      <c r="C285" s="81" t="s">
        <v>19</v>
      </c>
      <c r="D285" s="81" t="s">
        <v>535</v>
      </c>
      <c r="E285" s="139" t="s">
        <v>145</v>
      </c>
      <c r="F285" s="139"/>
      <c r="G285" s="80" t="s">
        <v>144</v>
      </c>
      <c r="H285" s="79">
        <v>1</v>
      </c>
      <c r="I285" s="78">
        <v>0.31</v>
      </c>
      <c r="J285" s="78">
        <v>0.31</v>
      </c>
    </row>
    <row r="286" spans="1:10" ht="25.5" x14ac:dyDescent="0.2">
      <c r="A286" s="64"/>
      <c r="B286" s="64"/>
      <c r="C286" s="64"/>
      <c r="D286" s="64"/>
      <c r="E286" s="64" t="s">
        <v>139</v>
      </c>
      <c r="F286" s="63">
        <v>0</v>
      </c>
      <c r="G286" s="64" t="s">
        <v>138</v>
      </c>
      <c r="H286" s="63">
        <v>0</v>
      </c>
      <c r="I286" s="64" t="s">
        <v>137</v>
      </c>
      <c r="J286" s="63">
        <v>0</v>
      </c>
    </row>
    <row r="287" spans="1:10" ht="15" thickBot="1" x14ac:dyDescent="0.25">
      <c r="A287" s="64"/>
      <c r="B287" s="64"/>
      <c r="C287" s="64"/>
      <c r="D287" s="64"/>
      <c r="E287" s="64" t="s">
        <v>136</v>
      </c>
      <c r="F287" s="63">
        <v>0.34382400000000002</v>
      </c>
      <c r="G287" s="64"/>
      <c r="H287" s="134" t="s">
        <v>135</v>
      </c>
      <c r="I287" s="134"/>
      <c r="J287" s="63">
        <v>1.9</v>
      </c>
    </row>
    <row r="288" spans="1:10" ht="0.95" customHeight="1" thickTop="1" x14ac:dyDescent="0.2">
      <c r="A288" s="62"/>
      <c r="B288" s="62"/>
      <c r="C288" s="62"/>
      <c r="D288" s="62"/>
      <c r="E288" s="62"/>
      <c r="F288" s="62"/>
      <c r="G288" s="62"/>
      <c r="H288" s="62"/>
      <c r="I288" s="62"/>
      <c r="J288" s="62"/>
    </row>
    <row r="289" spans="1:10" ht="18" customHeight="1" x14ac:dyDescent="0.2">
      <c r="A289" s="77"/>
      <c r="B289" s="75" t="s">
        <v>8</v>
      </c>
      <c r="C289" s="77" t="s">
        <v>9</v>
      </c>
      <c r="D289" s="77" t="s">
        <v>10</v>
      </c>
      <c r="E289" s="135" t="s">
        <v>148</v>
      </c>
      <c r="F289" s="135"/>
      <c r="G289" s="76" t="s">
        <v>11</v>
      </c>
      <c r="H289" s="75" t="s">
        <v>12</v>
      </c>
      <c r="I289" s="75" t="s">
        <v>13</v>
      </c>
      <c r="J289" s="75" t="s">
        <v>15</v>
      </c>
    </row>
    <row r="290" spans="1:10" ht="51.95" customHeight="1" x14ac:dyDescent="0.2">
      <c r="A290" s="73" t="s">
        <v>93</v>
      </c>
      <c r="B290" s="74" t="s">
        <v>436</v>
      </c>
      <c r="C290" s="73" t="s">
        <v>19</v>
      </c>
      <c r="D290" s="73" t="s">
        <v>435</v>
      </c>
      <c r="E290" s="132" t="s">
        <v>145</v>
      </c>
      <c r="F290" s="132"/>
      <c r="G290" s="72" t="s">
        <v>163</v>
      </c>
      <c r="H290" s="71">
        <v>1</v>
      </c>
      <c r="I290" s="70">
        <v>5.0199999999999996</v>
      </c>
      <c r="J290" s="70">
        <v>5.0199999999999996</v>
      </c>
    </row>
    <row r="291" spans="1:10" ht="51.95" customHeight="1" x14ac:dyDescent="0.2">
      <c r="A291" s="81" t="s">
        <v>159</v>
      </c>
      <c r="B291" s="82" t="s">
        <v>538</v>
      </c>
      <c r="C291" s="81" t="s">
        <v>19</v>
      </c>
      <c r="D291" s="81" t="s">
        <v>537</v>
      </c>
      <c r="E291" s="139" t="s">
        <v>145</v>
      </c>
      <c r="F291" s="139"/>
      <c r="G291" s="80" t="s">
        <v>144</v>
      </c>
      <c r="H291" s="79">
        <v>1</v>
      </c>
      <c r="I291" s="78">
        <v>1.25</v>
      </c>
      <c r="J291" s="78">
        <v>1.25</v>
      </c>
    </row>
    <row r="292" spans="1:10" ht="39" customHeight="1" x14ac:dyDescent="0.2">
      <c r="A292" s="81" t="s">
        <v>159</v>
      </c>
      <c r="B292" s="82" t="s">
        <v>536</v>
      </c>
      <c r="C292" s="81" t="s">
        <v>19</v>
      </c>
      <c r="D292" s="81" t="s">
        <v>535</v>
      </c>
      <c r="E292" s="139" t="s">
        <v>145</v>
      </c>
      <c r="F292" s="139"/>
      <c r="G292" s="80" t="s">
        <v>144</v>
      </c>
      <c r="H292" s="79">
        <v>1</v>
      </c>
      <c r="I292" s="78">
        <v>0.31</v>
      </c>
      <c r="J292" s="78">
        <v>0.31</v>
      </c>
    </row>
    <row r="293" spans="1:10" ht="51.95" customHeight="1" x14ac:dyDescent="0.2">
      <c r="A293" s="81" t="s">
        <v>159</v>
      </c>
      <c r="B293" s="82" t="s">
        <v>534</v>
      </c>
      <c r="C293" s="81" t="s">
        <v>19</v>
      </c>
      <c r="D293" s="81" t="s">
        <v>533</v>
      </c>
      <c r="E293" s="139" t="s">
        <v>145</v>
      </c>
      <c r="F293" s="139"/>
      <c r="G293" s="80" t="s">
        <v>144</v>
      </c>
      <c r="H293" s="79">
        <v>1</v>
      </c>
      <c r="I293" s="78">
        <v>1.46</v>
      </c>
      <c r="J293" s="78">
        <v>1.46</v>
      </c>
    </row>
    <row r="294" spans="1:10" ht="51.95" customHeight="1" x14ac:dyDescent="0.2">
      <c r="A294" s="81" t="s">
        <v>159</v>
      </c>
      <c r="B294" s="82" t="s">
        <v>530</v>
      </c>
      <c r="C294" s="81" t="s">
        <v>19</v>
      </c>
      <c r="D294" s="81" t="s">
        <v>529</v>
      </c>
      <c r="E294" s="139" t="s">
        <v>145</v>
      </c>
      <c r="F294" s="139"/>
      <c r="G294" s="80" t="s">
        <v>144</v>
      </c>
      <c r="H294" s="79">
        <v>1</v>
      </c>
      <c r="I294" s="78">
        <v>2</v>
      </c>
      <c r="J294" s="78">
        <v>2</v>
      </c>
    </row>
    <row r="295" spans="1:10" ht="25.5" x14ac:dyDescent="0.2">
      <c r="A295" s="64"/>
      <c r="B295" s="64"/>
      <c r="C295" s="64"/>
      <c r="D295" s="64"/>
      <c r="E295" s="64" t="s">
        <v>139</v>
      </c>
      <c r="F295" s="63">
        <v>0</v>
      </c>
      <c r="G295" s="64" t="s">
        <v>138</v>
      </c>
      <c r="H295" s="63">
        <v>0</v>
      </c>
      <c r="I295" s="64" t="s">
        <v>137</v>
      </c>
      <c r="J295" s="63">
        <v>0</v>
      </c>
    </row>
    <row r="296" spans="1:10" ht="15" thickBot="1" x14ac:dyDescent="0.25">
      <c r="A296" s="64"/>
      <c r="B296" s="64"/>
      <c r="C296" s="64"/>
      <c r="D296" s="64"/>
      <c r="E296" s="64" t="s">
        <v>136</v>
      </c>
      <c r="F296" s="63">
        <v>1.1064080000000001</v>
      </c>
      <c r="G296" s="64"/>
      <c r="H296" s="134" t="s">
        <v>135</v>
      </c>
      <c r="I296" s="134"/>
      <c r="J296" s="63">
        <v>6.13</v>
      </c>
    </row>
    <row r="297" spans="1:10" ht="0.95" customHeight="1" thickTop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</row>
    <row r="298" spans="1:10" ht="18" customHeight="1" x14ac:dyDescent="0.2">
      <c r="A298" s="77"/>
      <c r="B298" s="75" t="s">
        <v>8</v>
      </c>
      <c r="C298" s="77" t="s">
        <v>9</v>
      </c>
      <c r="D298" s="77" t="s">
        <v>10</v>
      </c>
      <c r="E298" s="135" t="s">
        <v>148</v>
      </c>
      <c r="F298" s="135"/>
      <c r="G298" s="76" t="s">
        <v>11</v>
      </c>
      <c r="H298" s="75" t="s">
        <v>12</v>
      </c>
      <c r="I298" s="75" t="s">
        <v>13</v>
      </c>
      <c r="J298" s="75" t="s">
        <v>15</v>
      </c>
    </row>
    <row r="299" spans="1:10" ht="51.95" customHeight="1" x14ac:dyDescent="0.2">
      <c r="A299" s="73" t="s">
        <v>93</v>
      </c>
      <c r="B299" s="74" t="s">
        <v>538</v>
      </c>
      <c r="C299" s="73" t="s">
        <v>19</v>
      </c>
      <c r="D299" s="73" t="s">
        <v>537</v>
      </c>
      <c r="E299" s="132" t="s">
        <v>145</v>
      </c>
      <c r="F299" s="132"/>
      <c r="G299" s="72" t="s">
        <v>144</v>
      </c>
      <c r="H299" s="71">
        <v>1</v>
      </c>
      <c r="I299" s="70">
        <v>1.25</v>
      </c>
      <c r="J299" s="70">
        <v>1.25</v>
      </c>
    </row>
    <row r="300" spans="1:10" ht="39" customHeight="1" x14ac:dyDescent="0.2">
      <c r="A300" s="68" t="s">
        <v>143</v>
      </c>
      <c r="B300" s="69" t="s">
        <v>532</v>
      </c>
      <c r="C300" s="68" t="s">
        <v>19</v>
      </c>
      <c r="D300" s="68" t="s">
        <v>531</v>
      </c>
      <c r="E300" s="133" t="s">
        <v>150</v>
      </c>
      <c r="F300" s="133"/>
      <c r="G300" s="67" t="s">
        <v>149</v>
      </c>
      <c r="H300" s="66">
        <v>6.0000000000000002E-5</v>
      </c>
      <c r="I300" s="65">
        <v>20815.3</v>
      </c>
      <c r="J300" s="65">
        <v>1.248918</v>
      </c>
    </row>
    <row r="301" spans="1:10" ht="25.5" x14ac:dyDescent="0.2">
      <c r="A301" s="64"/>
      <c r="B301" s="64"/>
      <c r="C301" s="64"/>
      <c r="D301" s="64"/>
      <c r="E301" s="64" t="s">
        <v>139</v>
      </c>
      <c r="F301" s="63">
        <v>0</v>
      </c>
      <c r="G301" s="64" t="s">
        <v>138</v>
      </c>
      <c r="H301" s="63">
        <v>0</v>
      </c>
      <c r="I301" s="64" t="s">
        <v>137</v>
      </c>
      <c r="J301" s="63">
        <v>0</v>
      </c>
    </row>
    <row r="302" spans="1:10" ht="15" thickBot="1" x14ac:dyDescent="0.25">
      <c r="A302" s="64"/>
      <c r="B302" s="64"/>
      <c r="C302" s="64"/>
      <c r="D302" s="64"/>
      <c r="E302" s="64" t="s">
        <v>136</v>
      </c>
      <c r="F302" s="63">
        <v>0.27550000000000002</v>
      </c>
      <c r="G302" s="64"/>
      <c r="H302" s="134" t="s">
        <v>135</v>
      </c>
      <c r="I302" s="134"/>
      <c r="J302" s="63">
        <v>1.53</v>
      </c>
    </row>
    <row r="303" spans="1:10" ht="0.95" customHeight="1" thickTop="1" x14ac:dyDescent="0.2">
      <c r="A303" s="62"/>
      <c r="B303" s="62"/>
      <c r="C303" s="62"/>
      <c r="D303" s="62"/>
      <c r="E303" s="62"/>
      <c r="F303" s="62"/>
      <c r="G303" s="62"/>
      <c r="H303" s="62"/>
      <c r="I303" s="62"/>
      <c r="J303" s="62"/>
    </row>
    <row r="304" spans="1:10" ht="18" customHeight="1" x14ac:dyDescent="0.2">
      <c r="A304" s="77"/>
      <c r="B304" s="75" t="s">
        <v>8</v>
      </c>
      <c r="C304" s="77" t="s">
        <v>9</v>
      </c>
      <c r="D304" s="77" t="s">
        <v>10</v>
      </c>
      <c r="E304" s="135" t="s">
        <v>148</v>
      </c>
      <c r="F304" s="135"/>
      <c r="G304" s="76" t="s">
        <v>11</v>
      </c>
      <c r="H304" s="75" t="s">
        <v>12</v>
      </c>
      <c r="I304" s="75" t="s">
        <v>13</v>
      </c>
      <c r="J304" s="75" t="s">
        <v>15</v>
      </c>
    </row>
    <row r="305" spans="1:10" ht="39" customHeight="1" x14ac:dyDescent="0.2">
      <c r="A305" s="73" t="s">
        <v>93</v>
      </c>
      <c r="B305" s="74" t="s">
        <v>536</v>
      </c>
      <c r="C305" s="73" t="s">
        <v>19</v>
      </c>
      <c r="D305" s="73" t="s">
        <v>535</v>
      </c>
      <c r="E305" s="132" t="s">
        <v>145</v>
      </c>
      <c r="F305" s="132"/>
      <c r="G305" s="72" t="s">
        <v>144</v>
      </c>
      <c r="H305" s="71">
        <v>1</v>
      </c>
      <c r="I305" s="70">
        <v>0.31</v>
      </c>
      <c r="J305" s="70">
        <v>0.31</v>
      </c>
    </row>
    <row r="306" spans="1:10" ht="39" customHeight="1" x14ac:dyDescent="0.2">
      <c r="A306" s="68" t="s">
        <v>143</v>
      </c>
      <c r="B306" s="69" t="s">
        <v>532</v>
      </c>
      <c r="C306" s="68" t="s">
        <v>19</v>
      </c>
      <c r="D306" s="68" t="s">
        <v>531</v>
      </c>
      <c r="E306" s="133" t="s">
        <v>150</v>
      </c>
      <c r="F306" s="133"/>
      <c r="G306" s="67" t="s">
        <v>149</v>
      </c>
      <c r="H306" s="66">
        <v>1.4800000000000001E-5</v>
      </c>
      <c r="I306" s="65">
        <v>20815.3</v>
      </c>
      <c r="J306" s="65">
        <v>0.30806640000000002</v>
      </c>
    </row>
    <row r="307" spans="1:10" ht="25.5" x14ac:dyDescent="0.2">
      <c r="A307" s="64"/>
      <c r="B307" s="64"/>
      <c r="C307" s="64"/>
      <c r="D307" s="64"/>
      <c r="E307" s="64" t="s">
        <v>139</v>
      </c>
      <c r="F307" s="63">
        <v>0</v>
      </c>
      <c r="G307" s="64" t="s">
        <v>138</v>
      </c>
      <c r="H307" s="63">
        <v>0</v>
      </c>
      <c r="I307" s="64" t="s">
        <v>137</v>
      </c>
      <c r="J307" s="63">
        <v>0</v>
      </c>
    </row>
    <row r="308" spans="1:10" ht="15" thickBot="1" x14ac:dyDescent="0.25">
      <c r="A308" s="64"/>
      <c r="B308" s="64"/>
      <c r="C308" s="64"/>
      <c r="D308" s="64"/>
      <c r="E308" s="64" t="s">
        <v>136</v>
      </c>
      <c r="F308" s="63">
        <v>6.8323999999999996E-2</v>
      </c>
      <c r="G308" s="64"/>
      <c r="H308" s="134" t="s">
        <v>135</v>
      </c>
      <c r="I308" s="134"/>
      <c r="J308" s="63">
        <v>0.38</v>
      </c>
    </row>
    <row r="309" spans="1:10" ht="0.95" customHeight="1" thickTop="1" x14ac:dyDescent="0.2">
      <c r="A309" s="62"/>
      <c r="B309" s="62"/>
      <c r="C309" s="62"/>
      <c r="D309" s="62"/>
      <c r="E309" s="62"/>
      <c r="F309" s="62"/>
      <c r="G309" s="62"/>
      <c r="H309" s="62"/>
      <c r="I309" s="62"/>
      <c r="J309" s="62"/>
    </row>
    <row r="310" spans="1:10" ht="18" customHeight="1" x14ac:dyDescent="0.2">
      <c r="A310" s="77"/>
      <c r="B310" s="75" t="s">
        <v>8</v>
      </c>
      <c r="C310" s="77" t="s">
        <v>9</v>
      </c>
      <c r="D310" s="77" t="s">
        <v>10</v>
      </c>
      <c r="E310" s="135" t="s">
        <v>148</v>
      </c>
      <c r="F310" s="135"/>
      <c r="G310" s="76" t="s">
        <v>11</v>
      </c>
      <c r="H310" s="75" t="s">
        <v>12</v>
      </c>
      <c r="I310" s="75" t="s">
        <v>13</v>
      </c>
      <c r="J310" s="75" t="s">
        <v>15</v>
      </c>
    </row>
    <row r="311" spans="1:10" ht="51.95" customHeight="1" x14ac:dyDescent="0.2">
      <c r="A311" s="73" t="s">
        <v>93</v>
      </c>
      <c r="B311" s="74" t="s">
        <v>534</v>
      </c>
      <c r="C311" s="73" t="s">
        <v>19</v>
      </c>
      <c r="D311" s="73" t="s">
        <v>533</v>
      </c>
      <c r="E311" s="132" t="s">
        <v>145</v>
      </c>
      <c r="F311" s="132"/>
      <c r="G311" s="72" t="s">
        <v>144</v>
      </c>
      <c r="H311" s="71">
        <v>1</v>
      </c>
      <c r="I311" s="70">
        <v>1.46</v>
      </c>
      <c r="J311" s="70">
        <v>1.46</v>
      </c>
    </row>
    <row r="312" spans="1:10" ht="39" customHeight="1" x14ac:dyDescent="0.2">
      <c r="A312" s="68" t="s">
        <v>143</v>
      </c>
      <c r="B312" s="69" t="s">
        <v>532</v>
      </c>
      <c r="C312" s="68" t="s">
        <v>19</v>
      </c>
      <c r="D312" s="68" t="s">
        <v>531</v>
      </c>
      <c r="E312" s="133" t="s">
        <v>150</v>
      </c>
      <c r="F312" s="133"/>
      <c r="G312" s="67" t="s">
        <v>149</v>
      </c>
      <c r="H312" s="66">
        <v>6.9999999999999994E-5</v>
      </c>
      <c r="I312" s="65">
        <v>20815.3</v>
      </c>
      <c r="J312" s="65">
        <v>1.457071</v>
      </c>
    </row>
    <row r="313" spans="1:10" ht="25.5" x14ac:dyDescent="0.2">
      <c r="A313" s="64"/>
      <c r="B313" s="64"/>
      <c r="C313" s="64"/>
      <c r="D313" s="64"/>
      <c r="E313" s="64" t="s">
        <v>139</v>
      </c>
      <c r="F313" s="63">
        <v>0</v>
      </c>
      <c r="G313" s="64" t="s">
        <v>138</v>
      </c>
      <c r="H313" s="63">
        <v>0</v>
      </c>
      <c r="I313" s="64" t="s">
        <v>137</v>
      </c>
      <c r="J313" s="63">
        <v>0</v>
      </c>
    </row>
    <row r="314" spans="1:10" ht="15" thickBot="1" x14ac:dyDescent="0.25">
      <c r="A314" s="64"/>
      <c r="B314" s="64"/>
      <c r="C314" s="64"/>
      <c r="D314" s="64"/>
      <c r="E314" s="64" t="s">
        <v>136</v>
      </c>
      <c r="F314" s="63">
        <v>0.32178400000000001</v>
      </c>
      <c r="G314" s="64"/>
      <c r="H314" s="134" t="s">
        <v>135</v>
      </c>
      <c r="I314" s="134"/>
      <c r="J314" s="63">
        <v>1.78</v>
      </c>
    </row>
    <row r="315" spans="1:10" ht="0.95" customHeight="1" thickTop="1" x14ac:dyDescent="0.2">
      <c r="A315" s="62"/>
      <c r="B315" s="62"/>
      <c r="C315" s="62"/>
      <c r="D315" s="62"/>
      <c r="E315" s="62"/>
      <c r="F315" s="62"/>
      <c r="G315" s="62"/>
      <c r="H315" s="62"/>
      <c r="I315" s="62"/>
      <c r="J315" s="62"/>
    </row>
    <row r="316" spans="1:10" ht="18" customHeight="1" x14ac:dyDescent="0.2">
      <c r="A316" s="77"/>
      <c r="B316" s="75" t="s">
        <v>8</v>
      </c>
      <c r="C316" s="77" t="s">
        <v>9</v>
      </c>
      <c r="D316" s="77" t="s">
        <v>10</v>
      </c>
      <c r="E316" s="135" t="s">
        <v>148</v>
      </c>
      <c r="F316" s="135"/>
      <c r="G316" s="76" t="s">
        <v>11</v>
      </c>
      <c r="H316" s="75" t="s">
        <v>12</v>
      </c>
      <c r="I316" s="75" t="s">
        <v>13</v>
      </c>
      <c r="J316" s="75" t="s">
        <v>15</v>
      </c>
    </row>
    <row r="317" spans="1:10" ht="51.95" customHeight="1" x14ac:dyDescent="0.2">
      <c r="A317" s="73" t="s">
        <v>93</v>
      </c>
      <c r="B317" s="74" t="s">
        <v>530</v>
      </c>
      <c r="C317" s="73" t="s">
        <v>19</v>
      </c>
      <c r="D317" s="73" t="s">
        <v>529</v>
      </c>
      <c r="E317" s="132" t="s">
        <v>145</v>
      </c>
      <c r="F317" s="132"/>
      <c r="G317" s="72" t="s">
        <v>144</v>
      </c>
      <c r="H317" s="71">
        <v>1</v>
      </c>
      <c r="I317" s="70">
        <v>2</v>
      </c>
      <c r="J317" s="70">
        <v>2</v>
      </c>
    </row>
    <row r="318" spans="1:10" ht="26.1" customHeight="1" x14ac:dyDescent="0.2">
      <c r="A318" s="68" t="s">
        <v>143</v>
      </c>
      <c r="B318" s="69" t="s">
        <v>172</v>
      </c>
      <c r="C318" s="68" t="s">
        <v>19</v>
      </c>
      <c r="D318" s="68" t="s">
        <v>171</v>
      </c>
      <c r="E318" s="133" t="s">
        <v>170</v>
      </c>
      <c r="F318" s="133"/>
      <c r="G318" s="67" t="s">
        <v>169</v>
      </c>
      <c r="H318" s="66">
        <v>2.5023900000000001</v>
      </c>
      <c r="I318" s="65">
        <v>0.8</v>
      </c>
      <c r="J318" s="65">
        <v>2.0019119999999999</v>
      </c>
    </row>
    <row r="319" spans="1:10" ht="25.5" x14ac:dyDescent="0.2">
      <c r="A319" s="64"/>
      <c r="B319" s="64"/>
      <c r="C319" s="64"/>
      <c r="D319" s="64"/>
      <c r="E319" s="64" t="s">
        <v>139</v>
      </c>
      <c r="F319" s="63">
        <v>0</v>
      </c>
      <c r="G319" s="64" t="s">
        <v>138</v>
      </c>
      <c r="H319" s="63">
        <v>0</v>
      </c>
      <c r="I319" s="64" t="s">
        <v>137</v>
      </c>
      <c r="J319" s="63">
        <v>0</v>
      </c>
    </row>
    <row r="320" spans="1:10" ht="15" thickBot="1" x14ac:dyDescent="0.25">
      <c r="A320" s="64"/>
      <c r="B320" s="64"/>
      <c r="C320" s="64"/>
      <c r="D320" s="64"/>
      <c r="E320" s="64" t="s">
        <v>136</v>
      </c>
      <c r="F320" s="63">
        <v>0.44080000000000003</v>
      </c>
      <c r="G320" s="64"/>
      <c r="H320" s="134" t="s">
        <v>135</v>
      </c>
      <c r="I320" s="134"/>
      <c r="J320" s="63">
        <v>2.44</v>
      </c>
    </row>
    <row r="321" spans="1:10" ht="0.95" customHeight="1" thickTop="1" x14ac:dyDescent="0.2">
      <c r="A321" s="62"/>
      <c r="B321" s="62"/>
      <c r="C321" s="62"/>
      <c r="D321" s="62"/>
      <c r="E321" s="62"/>
      <c r="F321" s="62"/>
      <c r="G321" s="62"/>
      <c r="H321" s="62"/>
      <c r="I321" s="62"/>
      <c r="J321" s="62"/>
    </row>
    <row r="322" spans="1:10" ht="18" customHeight="1" x14ac:dyDescent="0.2">
      <c r="A322" s="77"/>
      <c r="B322" s="75" t="s">
        <v>8</v>
      </c>
      <c r="C322" s="77" t="s">
        <v>9</v>
      </c>
      <c r="D322" s="77" t="s">
        <v>10</v>
      </c>
      <c r="E322" s="135" t="s">
        <v>148</v>
      </c>
      <c r="F322" s="135"/>
      <c r="G322" s="76" t="s">
        <v>11</v>
      </c>
      <c r="H322" s="75" t="s">
        <v>12</v>
      </c>
      <c r="I322" s="75" t="s">
        <v>13</v>
      </c>
      <c r="J322" s="75" t="s">
        <v>15</v>
      </c>
    </row>
    <row r="323" spans="1:10" ht="65.099999999999994" customHeight="1" x14ac:dyDescent="0.2">
      <c r="A323" s="73" t="s">
        <v>93</v>
      </c>
      <c r="B323" s="74" t="s">
        <v>528</v>
      </c>
      <c r="C323" s="73" t="s">
        <v>19</v>
      </c>
      <c r="D323" s="73" t="s">
        <v>527</v>
      </c>
      <c r="E323" s="132" t="s">
        <v>145</v>
      </c>
      <c r="F323" s="132"/>
      <c r="G323" s="72" t="s">
        <v>166</v>
      </c>
      <c r="H323" s="71">
        <v>1</v>
      </c>
      <c r="I323" s="70">
        <v>68.400000000000006</v>
      </c>
      <c r="J323" s="70">
        <v>68.400000000000006</v>
      </c>
    </row>
    <row r="324" spans="1:10" ht="26.1" customHeight="1" x14ac:dyDescent="0.2">
      <c r="A324" s="81" t="s">
        <v>159</v>
      </c>
      <c r="B324" s="82" t="s">
        <v>367</v>
      </c>
      <c r="C324" s="81" t="s">
        <v>19</v>
      </c>
      <c r="D324" s="81" t="s">
        <v>366</v>
      </c>
      <c r="E324" s="139" t="s">
        <v>160</v>
      </c>
      <c r="F324" s="139"/>
      <c r="G324" s="80" t="s">
        <v>144</v>
      </c>
      <c r="H324" s="79">
        <v>1</v>
      </c>
      <c r="I324" s="78">
        <v>29.62</v>
      </c>
      <c r="J324" s="78">
        <v>29.62</v>
      </c>
    </row>
    <row r="325" spans="1:10" ht="65.099999999999994" customHeight="1" x14ac:dyDescent="0.2">
      <c r="A325" s="81" t="s">
        <v>159</v>
      </c>
      <c r="B325" s="82" t="s">
        <v>524</v>
      </c>
      <c r="C325" s="81" t="s">
        <v>19</v>
      </c>
      <c r="D325" s="81" t="s">
        <v>523</v>
      </c>
      <c r="E325" s="139" t="s">
        <v>145</v>
      </c>
      <c r="F325" s="139"/>
      <c r="G325" s="80" t="s">
        <v>144</v>
      </c>
      <c r="H325" s="79">
        <v>1</v>
      </c>
      <c r="I325" s="78">
        <v>25.22</v>
      </c>
      <c r="J325" s="78">
        <v>25.22</v>
      </c>
    </row>
    <row r="326" spans="1:10" ht="65.099999999999994" customHeight="1" x14ac:dyDescent="0.2">
      <c r="A326" s="81" t="s">
        <v>159</v>
      </c>
      <c r="B326" s="82" t="s">
        <v>520</v>
      </c>
      <c r="C326" s="81" t="s">
        <v>19</v>
      </c>
      <c r="D326" s="81" t="s">
        <v>519</v>
      </c>
      <c r="E326" s="139" t="s">
        <v>145</v>
      </c>
      <c r="F326" s="139"/>
      <c r="G326" s="80" t="s">
        <v>144</v>
      </c>
      <c r="H326" s="79">
        <v>1</v>
      </c>
      <c r="I326" s="78">
        <v>9.66</v>
      </c>
      <c r="J326" s="78">
        <v>9.66</v>
      </c>
    </row>
    <row r="327" spans="1:10" ht="65.099999999999994" customHeight="1" x14ac:dyDescent="0.2">
      <c r="A327" s="81" t="s">
        <v>159</v>
      </c>
      <c r="B327" s="82" t="s">
        <v>522</v>
      </c>
      <c r="C327" s="81" t="s">
        <v>19</v>
      </c>
      <c r="D327" s="81" t="s">
        <v>521</v>
      </c>
      <c r="E327" s="139" t="s">
        <v>145</v>
      </c>
      <c r="F327" s="139"/>
      <c r="G327" s="80" t="s">
        <v>144</v>
      </c>
      <c r="H327" s="79">
        <v>1</v>
      </c>
      <c r="I327" s="78">
        <v>3.9</v>
      </c>
      <c r="J327" s="78">
        <v>3.9</v>
      </c>
    </row>
    <row r="328" spans="1:10" ht="25.5" x14ac:dyDescent="0.2">
      <c r="A328" s="64"/>
      <c r="B328" s="64"/>
      <c r="C328" s="64"/>
      <c r="D328" s="64"/>
      <c r="E328" s="64" t="s">
        <v>139</v>
      </c>
      <c r="F328" s="63">
        <v>25.48</v>
      </c>
      <c r="G328" s="64" t="s">
        <v>138</v>
      </c>
      <c r="H328" s="63">
        <v>0</v>
      </c>
      <c r="I328" s="64" t="s">
        <v>137</v>
      </c>
      <c r="J328" s="63">
        <v>25.48</v>
      </c>
    </row>
    <row r="329" spans="1:10" ht="15" thickBot="1" x14ac:dyDescent="0.25">
      <c r="A329" s="64"/>
      <c r="B329" s="64"/>
      <c r="C329" s="64"/>
      <c r="D329" s="64"/>
      <c r="E329" s="64" t="s">
        <v>136</v>
      </c>
      <c r="F329" s="63">
        <v>15.07536</v>
      </c>
      <c r="G329" s="64"/>
      <c r="H329" s="134" t="s">
        <v>135</v>
      </c>
      <c r="I329" s="134"/>
      <c r="J329" s="63">
        <v>83.48</v>
      </c>
    </row>
    <row r="330" spans="1:10" ht="0.95" customHeight="1" thickTop="1" x14ac:dyDescent="0.2">
      <c r="A330" s="62"/>
      <c r="B330" s="62"/>
      <c r="C330" s="62"/>
      <c r="D330" s="62"/>
      <c r="E330" s="62"/>
      <c r="F330" s="62"/>
      <c r="G330" s="62"/>
      <c r="H330" s="62"/>
      <c r="I330" s="62"/>
      <c r="J330" s="62"/>
    </row>
    <row r="331" spans="1:10" ht="18" customHeight="1" x14ac:dyDescent="0.2">
      <c r="A331" s="77"/>
      <c r="B331" s="75" t="s">
        <v>8</v>
      </c>
      <c r="C331" s="77" t="s">
        <v>9</v>
      </c>
      <c r="D331" s="77" t="s">
        <v>10</v>
      </c>
      <c r="E331" s="135" t="s">
        <v>148</v>
      </c>
      <c r="F331" s="135"/>
      <c r="G331" s="76" t="s">
        <v>11</v>
      </c>
      <c r="H331" s="75" t="s">
        <v>12</v>
      </c>
      <c r="I331" s="75" t="s">
        <v>13</v>
      </c>
      <c r="J331" s="75" t="s">
        <v>15</v>
      </c>
    </row>
    <row r="332" spans="1:10" ht="65.099999999999994" customHeight="1" x14ac:dyDescent="0.2">
      <c r="A332" s="73" t="s">
        <v>93</v>
      </c>
      <c r="B332" s="74" t="s">
        <v>526</v>
      </c>
      <c r="C332" s="73" t="s">
        <v>19</v>
      </c>
      <c r="D332" s="73" t="s">
        <v>525</v>
      </c>
      <c r="E332" s="132" t="s">
        <v>145</v>
      </c>
      <c r="F332" s="132"/>
      <c r="G332" s="72" t="s">
        <v>163</v>
      </c>
      <c r="H332" s="71">
        <v>1</v>
      </c>
      <c r="I332" s="70">
        <v>230.08</v>
      </c>
      <c r="J332" s="70">
        <v>230.08</v>
      </c>
    </row>
    <row r="333" spans="1:10" ht="26.1" customHeight="1" x14ac:dyDescent="0.2">
      <c r="A333" s="81" t="s">
        <v>159</v>
      </c>
      <c r="B333" s="82" t="s">
        <v>367</v>
      </c>
      <c r="C333" s="81" t="s">
        <v>19</v>
      </c>
      <c r="D333" s="81" t="s">
        <v>366</v>
      </c>
      <c r="E333" s="139" t="s">
        <v>160</v>
      </c>
      <c r="F333" s="139"/>
      <c r="G333" s="80" t="s">
        <v>144</v>
      </c>
      <c r="H333" s="79">
        <v>1</v>
      </c>
      <c r="I333" s="78">
        <v>29.62</v>
      </c>
      <c r="J333" s="78">
        <v>29.62</v>
      </c>
    </row>
    <row r="334" spans="1:10" ht="65.099999999999994" customHeight="1" x14ac:dyDescent="0.2">
      <c r="A334" s="81" t="s">
        <v>159</v>
      </c>
      <c r="B334" s="82" t="s">
        <v>524</v>
      </c>
      <c r="C334" s="81" t="s">
        <v>19</v>
      </c>
      <c r="D334" s="81" t="s">
        <v>523</v>
      </c>
      <c r="E334" s="139" t="s">
        <v>145</v>
      </c>
      <c r="F334" s="139"/>
      <c r="G334" s="80" t="s">
        <v>144</v>
      </c>
      <c r="H334" s="79">
        <v>1</v>
      </c>
      <c r="I334" s="78">
        <v>25.22</v>
      </c>
      <c r="J334" s="78">
        <v>25.22</v>
      </c>
    </row>
    <row r="335" spans="1:10" ht="65.099999999999994" customHeight="1" x14ac:dyDescent="0.2">
      <c r="A335" s="81" t="s">
        <v>159</v>
      </c>
      <c r="B335" s="82" t="s">
        <v>520</v>
      </c>
      <c r="C335" s="81" t="s">
        <v>19</v>
      </c>
      <c r="D335" s="81" t="s">
        <v>519</v>
      </c>
      <c r="E335" s="139" t="s">
        <v>145</v>
      </c>
      <c r="F335" s="139"/>
      <c r="G335" s="80" t="s">
        <v>144</v>
      </c>
      <c r="H335" s="79">
        <v>1</v>
      </c>
      <c r="I335" s="78">
        <v>9.66</v>
      </c>
      <c r="J335" s="78">
        <v>9.66</v>
      </c>
    </row>
    <row r="336" spans="1:10" ht="65.099999999999994" customHeight="1" x14ac:dyDescent="0.2">
      <c r="A336" s="81" t="s">
        <v>159</v>
      </c>
      <c r="B336" s="82" t="s">
        <v>522</v>
      </c>
      <c r="C336" s="81" t="s">
        <v>19</v>
      </c>
      <c r="D336" s="81" t="s">
        <v>521</v>
      </c>
      <c r="E336" s="139" t="s">
        <v>145</v>
      </c>
      <c r="F336" s="139"/>
      <c r="G336" s="80" t="s">
        <v>144</v>
      </c>
      <c r="H336" s="79">
        <v>1</v>
      </c>
      <c r="I336" s="78">
        <v>3.9</v>
      </c>
      <c r="J336" s="78">
        <v>3.9</v>
      </c>
    </row>
    <row r="337" spans="1:10" ht="65.099999999999994" customHeight="1" x14ac:dyDescent="0.2">
      <c r="A337" s="81" t="s">
        <v>159</v>
      </c>
      <c r="B337" s="82" t="s">
        <v>518</v>
      </c>
      <c r="C337" s="81" t="s">
        <v>19</v>
      </c>
      <c r="D337" s="81" t="s">
        <v>517</v>
      </c>
      <c r="E337" s="139" t="s">
        <v>145</v>
      </c>
      <c r="F337" s="139"/>
      <c r="G337" s="80" t="s">
        <v>144</v>
      </c>
      <c r="H337" s="79">
        <v>1</v>
      </c>
      <c r="I337" s="78">
        <v>45.31</v>
      </c>
      <c r="J337" s="78">
        <v>45.31</v>
      </c>
    </row>
    <row r="338" spans="1:10" ht="65.099999999999994" customHeight="1" x14ac:dyDescent="0.2">
      <c r="A338" s="81" t="s">
        <v>159</v>
      </c>
      <c r="B338" s="82" t="s">
        <v>512</v>
      </c>
      <c r="C338" s="81" t="s">
        <v>19</v>
      </c>
      <c r="D338" s="81" t="s">
        <v>511</v>
      </c>
      <c r="E338" s="139" t="s">
        <v>145</v>
      </c>
      <c r="F338" s="139"/>
      <c r="G338" s="80" t="s">
        <v>144</v>
      </c>
      <c r="H338" s="79">
        <v>1</v>
      </c>
      <c r="I338" s="78">
        <v>116.37</v>
      </c>
      <c r="J338" s="78">
        <v>116.37</v>
      </c>
    </row>
    <row r="339" spans="1:10" ht="25.5" x14ac:dyDescent="0.2">
      <c r="A339" s="64"/>
      <c r="B339" s="64"/>
      <c r="C339" s="64"/>
      <c r="D339" s="64"/>
      <c r="E339" s="64" t="s">
        <v>139</v>
      </c>
      <c r="F339" s="63">
        <v>25.48</v>
      </c>
      <c r="G339" s="64" t="s">
        <v>138</v>
      </c>
      <c r="H339" s="63">
        <v>0</v>
      </c>
      <c r="I339" s="64" t="s">
        <v>137</v>
      </c>
      <c r="J339" s="63">
        <v>25.48</v>
      </c>
    </row>
    <row r="340" spans="1:10" ht="15" thickBot="1" x14ac:dyDescent="0.25">
      <c r="A340" s="64"/>
      <c r="B340" s="64"/>
      <c r="C340" s="64"/>
      <c r="D340" s="64"/>
      <c r="E340" s="64" t="s">
        <v>136</v>
      </c>
      <c r="F340" s="63">
        <v>50.709631999999999</v>
      </c>
      <c r="G340" s="64"/>
      <c r="H340" s="134" t="s">
        <v>135</v>
      </c>
      <c r="I340" s="134"/>
      <c r="J340" s="63">
        <v>280.79000000000002</v>
      </c>
    </row>
    <row r="341" spans="1:10" ht="0.95" customHeight="1" thickTop="1" x14ac:dyDescent="0.2">
      <c r="A341" s="62"/>
      <c r="B341" s="62"/>
      <c r="C341" s="62"/>
      <c r="D341" s="62"/>
      <c r="E341" s="62"/>
      <c r="F341" s="62"/>
      <c r="G341" s="62"/>
      <c r="H341" s="62"/>
      <c r="I341" s="62"/>
      <c r="J341" s="62"/>
    </row>
    <row r="342" spans="1:10" ht="18" customHeight="1" x14ac:dyDescent="0.2">
      <c r="A342" s="77"/>
      <c r="B342" s="75" t="s">
        <v>8</v>
      </c>
      <c r="C342" s="77" t="s">
        <v>9</v>
      </c>
      <c r="D342" s="77" t="s">
        <v>10</v>
      </c>
      <c r="E342" s="135" t="s">
        <v>148</v>
      </c>
      <c r="F342" s="135"/>
      <c r="G342" s="76" t="s">
        <v>11</v>
      </c>
      <c r="H342" s="75" t="s">
        <v>12</v>
      </c>
      <c r="I342" s="75" t="s">
        <v>13</v>
      </c>
      <c r="J342" s="75" t="s">
        <v>15</v>
      </c>
    </row>
    <row r="343" spans="1:10" ht="65.099999999999994" customHeight="1" x14ac:dyDescent="0.2">
      <c r="A343" s="73" t="s">
        <v>93</v>
      </c>
      <c r="B343" s="74" t="s">
        <v>524</v>
      </c>
      <c r="C343" s="73" t="s">
        <v>19</v>
      </c>
      <c r="D343" s="73" t="s">
        <v>523</v>
      </c>
      <c r="E343" s="132" t="s">
        <v>145</v>
      </c>
      <c r="F343" s="132"/>
      <c r="G343" s="72" t="s">
        <v>144</v>
      </c>
      <c r="H343" s="71">
        <v>1</v>
      </c>
      <c r="I343" s="70">
        <v>25.22</v>
      </c>
      <c r="J343" s="70">
        <v>25.22</v>
      </c>
    </row>
    <row r="344" spans="1:10" ht="26.1" customHeight="1" x14ac:dyDescent="0.2">
      <c r="A344" s="68" t="s">
        <v>143</v>
      </c>
      <c r="B344" s="69" t="s">
        <v>516</v>
      </c>
      <c r="C344" s="68" t="s">
        <v>19</v>
      </c>
      <c r="D344" s="68" t="s">
        <v>515</v>
      </c>
      <c r="E344" s="133" t="s">
        <v>150</v>
      </c>
      <c r="F344" s="133"/>
      <c r="G344" s="67" t="s">
        <v>149</v>
      </c>
      <c r="H344" s="66">
        <v>6.0300000000000002E-5</v>
      </c>
      <c r="I344" s="65">
        <v>71948.19</v>
      </c>
      <c r="J344" s="65">
        <v>4.3384758999999997</v>
      </c>
    </row>
    <row r="345" spans="1:10" ht="51.95" customHeight="1" x14ac:dyDescent="0.2">
      <c r="A345" s="68" t="s">
        <v>143</v>
      </c>
      <c r="B345" s="69" t="s">
        <v>514</v>
      </c>
      <c r="C345" s="68" t="s">
        <v>19</v>
      </c>
      <c r="D345" s="68" t="s">
        <v>513</v>
      </c>
      <c r="E345" s="133" t="s">
        <v>150</v>
      </c>
      <c r="F345" s="133"/>
      <c r="G345" s="67" t="s">
        <v>149</v>
      </c>
      <c r="H345" s="66">
        <v>3.4199999999999998E-5</v>
      </c>
      <c r="I345" s="65">
        <v>610554.68999999994</v>
      </c>
      <c r="J345" s="65">
        <v>20.880970399999999</v>
      </c>
    </row>
    <row r="346" spans="1:10" ht="25.5" x14ac:dyDescent="0.2">
      <c r="A346" s="64"/>
      <c r="B346" s="64"/>
      <c r="C346" s="64"/>
      <c r="D346" s="64"/>
      <c r="E346" s="64" t="s">
        <v>139</v>
      </c>
      <c r="F346" s="63">
        <v>0</v>
      </c>
      <c r="G346" s="64" t="s">
        <v>138</v>
      </c>
      <c r="H346" s="63">
        <v>0</v>
      </c>
      <c r="I346" s="64" t="s">
        <v>137</v>
      </c>
      <c r="J346" s="63">
        <v>0</v>
      </c>
    </row>
    <row r="347" spans="1:10" ht="15" thickBot="1" x14ac:dyDescent="0.25">
      <c r="A347" s="64"/>
      <c r="B347" s="64"/>
      <c r="C347" s="64"/>
      <c r="D347" s="64"/>
      <c r="E347" s="64" t="s">
        <v>136</v>
      </c>
      <c r="F347" s="63">
        <v>5.5584879999999997</v>
      </c>
      <c r="G347" s="64"/>
      <c r="H347" s="134" t="s">
        <v>135</v>
      </c>
      <c r="I347" s="134"/>
      <c r="J347" s="63">
        <v>30.78</v>
      </c>
    </row>
    <row r="348" spans="1:10" ht="0.95" customHeight="1" thickTop="1" x14ac:dyDescent="0.2">
      <c r="A348" s="62"/>
      <c r="B348" s="62"/>
      <c r="C348" s="62"/>
      <c r="D348" s="62"/>
      <c r="E348" s="62"/>
      <c r="F348" s="62"/>
      <c r="G348" s="62"/>
      <c r="H348" s="62"/>
      <c r="I348" s="62"/>
      <c r="J348" s="62"/>
    </row>
    <row r="349" spans="1:10" ht="18" customHeight="1" x14ac:dyDescent="0.2">
      <c r="A349" s="77"/>
      <c r="B349" s="75" t="s">
        <v>8</v>
      </c>
      <c r="C349" s="77" t="s">
        <v>9</v>
      </c>
      <c r="D349" s="77" t="s">
        <v>10</v>
      </c>
      <c r="E349" s="135" t="s">
        <v>148</v>
      </c>
      <c r="F349" s="135"/>
      <c r="G349" s="76" t="s">
        <v>11</v>
      </c>
      <c r="H349" s="75" t="s">
        <v>12</v>
      </c>
      <c r="I349" s="75" t="s">
        <v>13</v>
      </c>
      <c r="J349" s="75" t="s">
        <v>15</v>
      </c>
    </row>
    <row r="350" spans="1:10" ht="65.099999999999994" customHeight="1" x14ac:dyDescent="0.2">
      <c r="A350" s="73" t="s">
        <v>93</v>
      </c>
      <c r="B350" s="74" t="s">
        <v>522</v>
      </c>
      <c r="C350" s="73" t="s">
        <v>19</v>
      </c>
      <c r="D350" s="73" t="s">
        <v>521</v>
      </c>
      <c r="E350" s="132" t="s">
        <v>145</v>
      </c>
      <c r="F350" s="132"/>
      <c r="G350" s="72" t="s">
        <v>144</v>
      </c>
      <c r="H350" s="71">
        <v>1</v>
      </c>
      <c r="I350" s="70">
        <v>3.9</v>
      </c>
      <c r="J350" s="70">
        <v>3.9</v>
      </c>
    </row>
    <row r="351" spans="1:10" ht="26.1" customHeight="1" x14ac:dyDescent="0.2">
      <c r="A351" s="68" t="s">
        <v>143</v>
      </c>
      <c r="B351" s="69" t="s">
        <v>516</v>
      </c>
      <c r="C351" s="68" t="s">
        <v>19</v>
      </c>
      <c r="D351" s="68" t="s">
        <v>515</v>
      </c>
      <c r="E351" s="133" t="s">
        <v>150</v>
      </c>
      <c r="F351" s="133"/>
      <c r="G351" s="67" t="s">
        <v>149</v>
      </c>
      <c r="H351" s="66">
        <v>5.9000000000000003E-6</v>
      </c>
      <c r="I351" s="65">
        <v>71948.19</v>
      </c>
      <c r="J351" s="65">
        <v>0.42449429999999999</v>
      </c>
    </row>
    <row r="352" spans="1:10" ht="51.95" customHeight="1" x14ac:dyDescent="0.2">
      <c r="A352" s="68" t="s">
        <v>143</v>
      </c>
      <c r="B352" s="69" t="s">
        <v>514</v>
      </c>
      <c r="C352" s="68" t="s">
        <v>19</v>
      </c>
      <c r="D352" s="68" t="s">
        <v>513</v>
      </c>
      <c r="E352" s="133" t="s">
        <v>150</v>
      </c>
      <c r="F352" s="133"/>
      <c r="G352" s="67" t="s">
        <v>149</v>
      </c>
      <c r="H352" s="66">
        <v>5.6999999999999996E-6</v>
      </c>
      <c r="I352" s="65">
        <v>610554.68999999994</v>
      </c>
      <c r="J352" s="65">
        <v>3.4801617</v>
      </c>
    </row>
    <row r="353" spans="1:10" ht="25.5" x14ac:dyDescent="0.2">
      <c r="A353" s="64"/>
      <c r="B353" s="64"/>
      <c r="C353" s="64"/>
      <c r="D353" s="64"/>
      <c r="E353" s="64" t="s">
        <v>139</v>
      </c>
      <c r="F353" s="63">
        <v>0</v>
      </c>
      <c r="G353" s="64" t="s">
        <v>138</v>
      </c>
      <c r="H353" s="63">
        <v>0</v>
      </c>
      <c r="I353" s="64" t="s">
        <v>137</v>
      </c>
      <c r="J353" s="63">
        <v>0</v>
      </c>
    </row>
    <row r="354" spans="1:10" ht="15" thickBot="1" x14ac:dyDescent="0.25">
      <c r="A354" s="64"/>
      <c r="B354" s="64"/>
      <c r="C354" s="64"/>
      <c r="D354" s="64"/>
      <c r="E354" s="64" t="s">
        <v>136</v>
      </c>
      <c r="F354" s="63">
        <v>0.85955999999999999</v>
      </c>
      <c r="G354" s="64"/>
      <c r="H354" s="134" t="s">
        <v>135</v>
      </c>
      <c r="I354" s="134"/>
      <c r="J354" s="63">
        <v>4.76</v>
      </c>
    </row>
    <row r="355" spans="1:10" ht="0.95" customHeight="1" thickTop="1" x14ac:dyDescent="0.2">
      <c r="A355" s="62"/>
      <c r="B355" s="62"/>
      <c r="C355" s="62"/>
      <c r="D355" s="62"/>
      <c r="E355" s="62"/>
      <c r="F355" s="62"/>
      <c r="G355" s="62"/>
      <c r="H355" s="62"/>
      <c r="I355" s="62"/>
      <c r="J355" s="62"/>
    </row>
    <row r="356" spans="1:10" ht="18" customHeight="1" x14ac:dyDescent="0.2">
      <c r="A356" s="77"/>
      <c r="B356" s="75" t="s">
        <v>8</v>
      </c>
      <c r="C356" s="77" t="s">
        <v>9</v>
      </c>
      <c r="D356" s="77" t="s">
        <v>10</v>
      </c>
      <c r="E356" s="135" t="s">
        <v>148</v>
      </c>
      <c r="F356" s="135"/>
      <c r="G356" s="76" t="s">
        <v>11</v>
      </c>
      <c r="H356" s="75" t="s">
        <v>12</v>
      </c>
      <c r="I356" s="75" t="s">
        <v>13</v>
      </c>
      <c r="J356" s="75" t="s">
        <v>15</v>
      </c>
    </row>
    <row r="357" spans="1:10" ht="65.099999999999994" customHeight="1" x14ac:dyDescent="0.2">
      <c r="A357" s="73" t="s">
        <v>93</v>
      </c>
      <c r="B357" s="74" t="s">
        <v>520</v>
      </c>
      <c r="C357" s="73" t="s">
        <v>19</v>
      </c>
      <c r="D357" s="73" t="s">
        <v>519</v>
      </c>
      <c r="E357" s="132" t="s">
        <v>145</v>
      </c>
      <c r="F357" s="132"/>
      <c r="G357" s="72" t="s">
        <v>144</v>
      </c>
      <c r="H357" s="71">
        <v>1</v>
      </c>
      <c r="I357" s="70">
        <v>9.66</v>
      </c>
      <c r="J357" s="70">
        <v>9.66</v>
      </c>
    </row>
    <row r="358" spans="1:10" ht="26.1" customHeight="1" x14ac:dyDescent="0.2">
      <c r="A358" s="68" t="s">
        <v>143</v>
      </c>
      <c r="B358" s="69" t="s">
        <v>516</v>
      </c>
      <c r="C358" s="68" t="s">
        <v>19</v>
      </c>
      <c r="D358" s="68" t="s">
        <v>515</v>
      </c>
      <c r="E358" s="133" t="s">
        <v>150</v>
      </c>
      <c r="F358" s="133"/>
      <c r="G358" s="67" t="s">
        <v>149</v>
      </c>
      <c r="H358" s="66">
        <v>1.4600000000000001E-5</v>
      </c>
      <c r="I358" s="65">
        <v>71948.19</v>
      </c>
      <c r="J358" s="65">
        <v>1.0504435999999999</v>
      </c>
    </row>
    <row r="359" spans="1:10" ht="51.95" customHeight="1" x14ac:dyDescent="0.2">
      <c r="A359" s="68" t="s">
        <v>143</v>
      </c>
      <c r="B359" s="69" t="s">
        <v>514</v>
      </c>
      <c r="C359" s="68" t="s">
        <v>19</v>
      </c>
      <c r="D359" s="68" t="s">
        <v>513</v>
      </c>
      <c r="E359" s="133" t="s">
        <v>150</v>
      </c>
      <c r="F359" s="133"/>
      <c r="G359" s="67" t="s">
        <v>149</v>
      </c>
      <c r="H359" s="66">
        <v>1.4100000000000001E-5</v>
      </c>
      <c r="I359" s="65">
        <v>610554.68999999994</v>
      </c>
      <c r="J359" s="65">
        <v>8.6088211000000001</v>
      </c>
    </row>
    <row r="360" spans="1:10" ht="25.5" x14ac:dyDescent="0.2">
      <c r="A360" s="64"/>
      <c r="B360" s="64"/>
      <c r="C360" s="64"/>
      <c r="D360" s="64"/>
      <c r="E360" s="64" t="s">
        <v>139</v>
      </c>
      <c r="F360" s="63">
        <v>0</v>
      </c>
      <c r="G360" s="64" t="s">
        <v>138</v>
      </c>
      <c r="H360" s="63">
        <v>0</v>
      </c>
      <c r="I360" s="64" t="s">
        <v>137</v>
      </c>
      <c r="J360" s="63">
        <v>0</v>
      </c>
    </row>
    <row r="361" spans="1:10" ht="15" thickBot="1" x14ac:dyDescent="0.25">
      <c r="A361" s="64"/>
      <c r="B361" s="64"/>
      <c r="C361" s="64"/>
      <c r="D361" s="64"/>
      <c r="E361" s="64" t="s">
        <v>136</v>
      </c>
      <c r="F361" s="63">
        <v>2.1290640000000001</v>
      </c>
      <c r="G361" s="64"/>
      <c r="H361" s="134" t="s">
        <v>135</v>
      </c>
      <c r="I361" s="134"/>
      <c r="J361" s="63">
        <v>11.79</v>
      </c>
    </row>
    <row r="362" spans="1:10" ht="0.95" customHeight="1" thickTop="1" x14ac:dyDescent="0.2">
      <c r="A362" s="62"/>
      <c r="B362" s="62"/>
      <c r="C362" s="62"/>
      <c r="D362" s="62"/>
      <c r="E362" s="62"/>
      <c r="F362" s="62"/>
      <c r="G362" s="62"/>
      <c r="H362" s="62"/>
      <c r="I362" s="62"/>
      <c r="J362" s="62"/>
    </row>
    <row r="363" spans="1:10" ht="18" customHeight="1" x14ac:dyDescent="0.2">
      <c r="A363" s="77"/>
      <c r="B363" s="75" t="s">
        <v>8</v>
      </c>
      <c r="C363" s="77" t="s">
        <v>9</v>
      </c>
      <c r="D363" s="77" t="s">
        <v>10</v>
      </c>
      <c r="E363" s="135" t="s">
        <v>148</v>
      </c>
      <c r="F363" s="135"/>
      <c r="G363" s="76" t="s">
        <v>11</v>
      </c>
      <c r="H363" s="75" t="s">
        <v>12</v>
      </c>
      <c r="I363" s="75" t="s">
        <v>13</v>
      </c>
      <c r="J363" s="75" t="s">
        <v>15</v>
      </c>
    </row>
    <row r="364" spans="1:10" ht="65.099999999999994" customHeight="1" x14ac:dyDescent="0.2">
      <c r="A364" s="73" t="s">
        <v>93</v>
      </c>
      <c r="B364" s="74" t="s">
        <v>518</v>
      </c>
      <c r="C364" s="73" t="s">
        <v>19</v>
      </c>
      <c r="D364" s="73" t="s">
        <v>517</v>
      </c>
      <c r="E364" s="132" t="s">
        <v>145</v>
      </c>
      <c r="F364" s="132"/>
      <c r="G364" s="72" t="s">
        <v>144</v>
      </c>
      <c r="H364" s="71">
        <v>1</v>
      </c>
      <c r="I364" s="70">
        <v>45.31</v>
      </c>
      <c r="J364" s="70">
        <v>45.31</v>
      </c>
    </row>
    <row r="365" spans="1:10" ht="26.1" customHeight="1" x14ac:dyDescent="0.2">
      <c r="A365" s="68" t="s">
        <v>143</v>
      </c>
      <c r="B365" s="69" t="s">
        <v>516</v>
      </c>
      <c r="C365" s="68" t="s">
        <v>19</v>
      </c>
      <c r="D365" s="68" t="s">
        <v>515</v>
      </c>
      <c r="E365" s="133" t="s">
        <v>150</v>
      </c>
      <c r="F365" s="133"/>
      <c r="G365" s="67" t="s">
        <v>149</v>
      </c>
      <c r="H365" s="66">
        <v>8.4900000000000004E-5</v>
      </c>
      <c r="I365" s="65">
        <v>71948.19</v>
      </c>
      <c r="J365" s="65">
        <v>6.1084012999999997</v>
      </c>
    </row>
    <row r="366" spans="1:10" ht="51.95" customHeight="1" x14ac:dyDescent="0.2">
      <c r="A366" s="68" t="s">
        <v>143</v>
      </c>
      <c r="B366" s="69" t="s">
        <v>514</v>
      </c>
      <c r="C366" s="68" t="s">
        <v>19</v>
      </c>
      <c r="D366" s="68" t="s">
        <v>513</v>
      </c>
      <c r="E366" s="133" t="s">
        <v>150</v>
      </c>
      <c r="F366" s="133"/>
      <c r="G366" s="67" t="s">
        <v>149</v>
      </c>
      <c r="H366" s="66">
        <v>6.4200000000000002E-5</v>
      </c>
      <c r="I366" s="65">
        <v>610554.68999999994</v>
      </c>
      <c r="J366" s="65">
        <v>39.197611100000003</v>
      </c>
    </row>
    <row r="367" spans="1:10" ht="25.5" x14ac:dyDescent="0.2">
      <c r="A367" s="64"/>
      <c r="B367" s="64"/>
      <c r="C367" s="64"/>
      <c r="D367" s="64"/>
      <c r="E367" s="64" t="s">
        <v>139</v>
      </c>
      <c r="F367" s="63">
        <v>0</v>
      </c>
      <c r="G367" s="64" t="s">
        <v>138</v>
      </c>
      <c r="H367" s="63">
        <v>0</v>
      </c>
      <c r="I367" s="64" t="s">
        <v>137</v>
      </c>
      <c r="J367" s="63">
        <v>0</v>
      </c>
    </row>
    <row r="368" spans="1:10" ht="15" thickBot="1" x14ac:dyDescent="0.25">
      <c r="A368" s="64"/>
      <c r="B368" s="64"/>
      <c r="C368" s="64"/>
      <c r="D368" s="64"/>
      <c r="E368" s="64" t="s">
        <v>136</v>
      </c>
      <c r="F368" s="63">
        <v>9.9863239999999998</v>
      </c>
      <c r="G368" s="64"/>
      <c r="H368" s="134" t="s">
        <v>135</v>
      </c>
      <c r="I368" s="134"/>
      <c r="J368" s="63">
        <v>55.3</v>
      </c>
    </row>
    <row r="369" spans="1:10" ht="0.95" customHeight="1" thickTop="1" x14ac:dyDescent="0.2">
      <c r="A369" s="62"/>
      <c r="B369" s="62"/>
      <c r="C369" s="62"/>
      <c r="D369" s="62"/>
      <c r="E369" s="62"/>
      <c r="F369" s="62"/>
      <c r="G369" s="62"/>
      <c r="H369" s="62"/>
      <c r="I369" s="62"/>
      <c r="J369" s="62"/>
    </row>
    <row r="370" spans="1:10" ht="18" customHeight="1" x14ac:dyDescent="0.2">
      <c r="A370" s="77"/>
      <c r="B370" s="75" t="s">
        <v>8</v>
      </c>
      <c r="C370" s="77" t="s">
        <v>9</v>
      </c>
      <c r="D370" s="77" t="s">
        <v>10</v>
      </c>
      <c r="E370" s="135" t="s">
        <v>148</v>
      </c>
      <c r="F370" s="135"/>
      <c r="G370" s="76" t="s">
        <v>11</v>
      </c>
      <c r="H370" s="75" t="s">
        <v>12</v>
      </c>
      <c r="I370" s="75" t="s">
        <v>13</v>
      </c>
      <c r="J370" s="75" t="s">
        <v>15</v>
      </c>
    </row>
    <row r="371" spans="1:10" ht="65.099999999999994" customHeight="1" x14ac:dyDescent="0.2">
      <c r="A371" s="73" t="s">
        <v>93</v>
      </c>
      <c r="B371" s="74" t="s">
        <v>512</v>
      </c>
      <c r="C371" s="73" t="s">
        <v>19</v>
      </c>
      <c r="D371" s="73" t="s">
        <v>511</v>
      </c>
      <c r="E371" s="132" t="s">
        <v>145</v>
      </c>
      <c r="F371" s="132"/>
      <c r="G371" s="72" t="s">
        <v>144</v>
      </c>
      <c r="H371" s="71">
        <v>1</v>
      </c>
      <c r="I371" s="70">
        <v>116.37</v>
      </c>
      <c r="J371" s="70">
        <v>116.37</v>
      </c>
    </row>
    <row r="372" spans="1:10" ht="26.1" customHeight="1" x14ac:dyDescent="0.2">
      <c r="A372" s="68" t="s">
        <v>143</v>
      </c>
      <c r="B372" s="69" t="s">
        <v>142</v>
      </c>
      <c r="C372" s="68" t="s">
        <v>19</v>
      </c>
      <c r="D372" s="68" t="s">
        <v>141</v>
      </c>
      <c r="E372" s="133" t="s">
        <v>140</v>
      </c>
      <c r="F372" s="133"/>
      <c r="G372" s="67" t="s">
        <v>126</v>
      </c>
      <c r="H372" s="66">
        <v>23.7</v>
      </c>
      <c r="I372" s="65">
        <v>4.91</v>
      </c>
      <c r="J372" s="65">
        <v>116.367</v>
      </c>
    </row>
    <row r="373" spans="1:10" ht="25.5" x14ac:dyDescent="0.2">
      <c r="A373" s="64"/>
      <c r="B373" s="64"/>
      <c r="C373" s="64"/>
      <c r="D373" s="64"/>
      <c r="E373" s="64" t="s">
        <v>139</v>
      </c>
      <c r="F373" s="63">
        <v>0</v>
      </c>
      <c r="G373" s="64" t="s">
        <v>138</v>
      </c>
      <c r="H373" s="63">
        <v>0</v>
      </c>
      <c r="I373" s="64" t="s">
        <v>137</v>
      </c>
      <c r="J373" s="63">
        <v>0</v>
      </c>
    </row>
    <row r="374" spans="1:10" ht="15" thickBot="1" x14ac:dyDescent="0.25">
      <c r="A374" s="64"/>
      <c r="B374" s="64"/>
      <c r="C374" s="64"/>
      <c r="D374" s="64"/>
      <c r="E374" s="64" t="s">
        <v>136</v>
      </c>
      <c r="F374" s="63">
        <v>25.647948</v>
      </c>
      <c r="G374" s="64"/>
      <c r="H374" s="134" t="s">
        <v>135</v>
      </c>
      <c r="I374" s="134"/>
      <c r="J374" s="63">
        <v>142.02000000000001</v>
      </c>
    </row>
    <row r="375" spans="1:10" ht="0.95" customHeight="1" thickTop="1" x14ac:dyDescent="0.2">
      <c r="A375" s="62"/>
      <c r="B375" s="62"/>
      <c r="C375" s="62"/>
      <c r="D375" s="62"/>
      <c r="E375" s="62"/>
      <c r="F375" s="62"/>
      <c r="G375" s="62"/>
      <c r="H375" s="62"/>
      <c r="I375" s="62"/>
      <c r="J375" s="62"/>
    </row>
    <row r="376" spans="1:10" ht="18" customHeight="1" x14ac:dyDescent="0.2">
      <c r="A376" s="77"/>
      <c r="B376" s="75" t="s">
        <v>8</v>
      </c>
      <c r="C376" s="77" t="s">
        <v>9</v>
      </c>
      <c r="D376" s="77" t="s">
        <v>10</v>
      </c>
      <c r="E376" s="135" t="s">
        <v>148</v>
      </c>
      <c r="F376" s="135"/>
      <c r="G376" s="76" t="s">
        <v>11</v>
      </c>
      <c r="H376" s="75" t="s">
        <v>12</v>
      </c>
      <c r="I376" s="75" t="s">
        <v>13</v>
      </c>
      <c r="J376" s="75" t="s">
        <v>15</v>
      </c>
    </row>
    <row r="377" spans="1:10" ht="51.95" customHeight="1" x14ac:dyDescent="0.2">
      <c r="A377" s="73" t="s">
        <v>93</v>
      </c>
      <c r="B377" s="74" t="s">
        <v>510</v>
      </c>
      <c r="C377" s="73" t="s">
        <v>19</v>
      </c>
      <c r="D377" s="73" t="s">
        <v>509</v>
      </c>
      <c r="E377" s="132" t="s">
        <v>145</v>
      </c>
      <c r="F377" s="132"/>
      <c r="G377" s="72" t="s">
        <v>166</v>
      </c>
      <c r="H377" s="71">
        <v>1</v>
      </c>
      <c r="I377" s="70">
        <v>60.14</v>
      </c>
      <c r="J377" s="70">
        <v>60.14</v>
      </c>
    </row>
    <row r="378" spans="1:10" ht="51.95" customHeight="1" x14ac:dyDescent="0.2">
      <c r="A378" s="81" t="s">
        <v>159</v>
      </c>
      <c r="B378" s="82" t="s">
        <v>506</v>
      </c>
      <c r="C378" s="81" t="s">
        <v>19</v>
      </c>
      <c r="D378" s="81" t="s">
        <v>505</v>
      </c>
      <c r="E378" s="139" t="s">
        <v>145</v>
      </c>
      <c r="F378" s="139"/>
      <c r="G378" s="80" t="s">
        <v>144</v>
      </c>
      <c r="H378" s="79">
        <v>1</v>
      </c>
      <c r="I378" s="78">
        <v>19.82</v>
      </c>
      <c r="J378" s="78">
        <v>19.82</v>
      </c>
    </row>
    <row r="379" spans="1:10" ht="51.95" customHeight="1" x14ac:dyDescent="0.2">
      <c r="A379" s="81" t="s">
        <v>159</v>
      </c>
      <c r="B379" s="82" t="s">
        <v>502</v>
      </c>
      <c r="C379" s="81" t="s">
        <v>19</v>
      </c>
      <c r="D379" s="81" t="s">
        <v>501</v>
      </c>
      <c r="E379" s="139" t="s">
        <v>145</v>
      </c>
      <c r="F379" s="139"/>
      <c r="G379" s="80" t="s">
        <v>144</v>
      </c>
      <c r="H379" s="79">
        <v>1</v>
      </c>
      <c r="I379" s="78">
        <v>7.62</v>
      </c>
      <c r="J379" s="78">
        <v>7.62</v>
      </c>
    </row>
    <row r="380" spans="1:10" ht="26.1" customHeight="1" x14ac:dyDescent="0.2">
      <c r="A380" s="81" t="s">
        <v>159</v>
      </c>
      <c r="B380" s="82" t="s">
        <v>367</v>
      </c>
      <c r="C380" s="81" t="s">
        <v>19</v>
      </c>
      <c r="D380" s="81" t="s">
        <v>366</v>
      </c>
      <c r="E380" s="139" t="s">
        <v>160</v>
      </c>
      <c r="F380" s="139"/>
      <c r="G380" s="80" t="s">
        <v>144</v>
      </c>
      <c r="H380" s="79">
        <v>1</v>
      </c>
      <c r="I380" s="78">
        <v>29.62</v>
      </c>
      <c r="J380" s="78">
        <v>29.62</v>
      </c>
    </row>
    <row r="381" spans="1:10" ht="51.95" customHeight="1" x14ac:dyDescent="0.2">
      <c r="A381" s="81" t="s">
        <v>159</v>
      </c>
      <c r="B381" s="82" t="s">
        <v>504</v>
      </c>
      <c r="C381" s="81" t="s">
        <v>19</v>
      </c>
      <c r="D381" s="81" t="s">
        <v>503</v>
      </c>
      <c r="E381" s="139" t="s">
        <v>145</v>
      </c>
      <c r="F381" s="139"/>
      <c r="G381" s="80" t="s">
        <v>144</v>
      </c>
      <c r="H381" s="79">
        <v>1</v>
      </c>
      <c r="I381" s="78">
        <v>3.08</v>
      </c>
      <c r="J381" s="78">
        <v>3.08</v>
      </c>
    </row>
    <row r="382" spans="1:10" ht="25.5" x14ac:dyDescent="0.2">
      <c r="A382" s="64"/>
      <c r="B382" s="64"/>
      <c r="C382" s="64"/>
      <c r="D382" s="64"/>
      <c r="E382" s="64" t="s">
        <v>139</v>
      </c>
      <c r="F382" s="63">
        <v>25.48</v>
      </c>
      <c r="G382" s="64" t="s">
        <v>138</v>
      </c>
      <c r="H382" s="63">
        <v>0</v>
      </c>
      <c r="I382" s="64" t="s">
        <v>137</v>
      </c>
      <c r="J382" s="63">
        <v>25.48</v>
      </c>
    </row>
    <row r="383" spans="1:10" ht="15" thickBot="1" x14ac:dyDescent="0.25">
      <c r="A383" s="64"/>
      <c r="B383" s="64"/>
      <c r="C383" s="64"/>
      <c r="D383" s="64"/>
      <c r="E383" s="64" t="s">
        <v>136</v>
      </c>
      <c r="F383" s="63">
        <v>13.254856</v>
      </c>
      <c r="G383" s="64"/>
      <c r="H383" s="134" t="s">
        <v>135</v>
      </c>
      <c r="I383" s="134"/>
      <c r="J383" s="63">
        <v>73.39</v>
      </c>
    </row>
    <row r="384" spans="1:10" ht="0.95" customHeight="1" thickTop="1" x14ac:dyDescent="0.2">
      <c r="A384" s="62"/>
      <c r="B384" s="62"/>
      <c r="C384" s="62"/>
      <c r="D384" s="62"/>
      <c r="E384" s="62"/>
      <c r="F384" s="62"/>
      <c r="G384" s="62"/>
      <c r="H384" s="62"/>
      <c r="I384" s="62"/>
      <c r="J384" s="62"/>
    </row>
    <row r="385" spans="1:10" ht="18" customHeight="1" x14ac:dyDescent="0.2">
      <c r="A385" s="77"/>
      <c r="B385" s="75" t="s">
        <v>8</v>
      </c>
      <c r="C385" s="77" t="s">
        <v>9</v>
      </c>
      <c r="D385" s="77" t="s">
        <v>10</v>
      </c>
      <c r="E385" s="135" t="s">
        <v>148</v>
      </c>
      <c r="F385" s="135"/>
      <c r="G385" s="76" t="s">
        <v>11</v>
      </c>
      <c r="H385" s="75" t="s">
        <v>12</v>
      </c>
      <c r="I385" s="75" t="s">
        <v>13</v>
      </c>
      <c r="J385" s="75" t="s">
        <v>15</v>
      </c>
    </row>
    <row r="386" spans="1:10" ht="51.95" customHeight="1" x14ac:dyDescent="0.2">
      <c r="A386" s="73" t="s">
        <v>93</v>
      </c>
      <c r="B386" s="74" t="s">
        <v>508</v>
      </c>
      <c r="C386" s="73" t="s">
        <v>19</v>
      </c>
      <c r="D386" s="73" t="s">
        <v>507</v>
      </c>
      <c r="E386" s="132" t="s">
        <v>145</v>
      </c>
      <c r="F386" s="132"/>
      <c r="G386" s="72" t="s">
        <v>163</v>
      </c>
      <c r="H386" s="71">
        <v>1</v>
      </c>
      <c r="I386" s="70">
        <v>162.69</v>
      </c>
      <c r="J386" s="70">
        <v>162.69</v>
      </c>
    </row>
    <row r="387" spans="1:10" ht="51.95" customHeight="1" x14ac:dyDescent="0.2">
      <c r="A387" s="81" t="s">
        <v>159</v>
      </c>
      <c r="B387" s="82" t="s">
        <v>506</v>
      </c>
      <c r="C387" s="81" t="s">
        <v>19</v>
      </c>
      <c r="D387" s="81" t="s">
        <v>505</v>
      </c>
      <c r="E387" s="139" t="s">
        <v>145</v>
      </c>
      <c r="F387" s="139"/>
      <c r="G387" s="80" t="s">
        <v>144</v>
      </c>
      <c r="H387" s="79">
        <v>1</v>
      </c>
      <c r="I387" s="78">
        <v>19.82</v>
      </c>
      <c r="J387" s="78">
        <v>19.82</v>
      </c>
    </row>
    <row r="388" spans="1:10" ht="51.95" customHeight="1" x14ac:dyDescent="0.2">
      <c r="A388" s="81" t="s">
        <v>159</v>
      </c>
      <c r="B388" s="82" t="s">
        <v>502</v>
      </c>
      <c r="C388" s="81" t="s">
        <v>19</v>
      </c>
      <c r="D388" s="81" t="s">
        <v>501</v>
      </c>
      <c r="E388" s="139" t="s">
        <v>145</v>
      </c>
      <c r="F388" s="139"/>
      <c r="G388" s="80" t="s">
        <v>144</v>
      </c>
      <c r="H388" s="79">
        <v>1</v>
      </c>
      <c r="I388" s="78">
        <v>7.62</v>
      </c>
      <c r="J388" s="78">
        <v>7.62</v>
      </c>
    </row>
    <row r="389" spans="1:10" ht="51.95" customHeight="1" x14ac:dyDescent="0.2">
      <c r="A389" s="81" t="s">
        <v>159</v>
      </c>
      <c r="B389" s="82" t="s">
        <v>500</v>
      </c>
      <c r="C389" s="81" t="s">
        <v>19</v>
      </c>
      <c r="D389" s="81" t="s">
        <v>499</v>
      </c>
      <c r="E389" s="139" t="s">
        <v>145</v>
      </c>
      <c r="F389" s="139"/>
      <c r="G389" s="80" t="s">
        <v>144</v>
      </c>
      <c r="H389" s="79">
        <v>1</v>
      </c>
      <c r="I389" s="78">
        <v>35.68</v>
      </c>
      <c r="J389" s="78">
        <v>35.68</v>
      </c>
    </row>
    <row r="390" spans="1:10" ht="51.95" customHeight="1" x14ac:dyDescent="0.2">
      <c r="A390" s="81" t="s">
        <v>159</v>
      </c>
      <c r="B390" s="82" t="s">
        <v>496</v>
      </c>
      <c r="C390" s="81" t="s">
        <v>19</v>
      </c>
      <c r="D390" s="81" t="s">
        <v>495</v>
      </c>
      <c r="E390" s="139" t="s">
        <v>145</v>
      </c>
      <c r="F390" s="139"/>
      <c r="G390" s="80" t="s">
        <v>144</v>
      </c>
      <c r="H390" s="79">
        <v>1</v>
      </c>
      <c r="I390" s="78">
        <v>66.87</v>
      </c>
      <c r="J390" s="78">
        <v>66.87</v>
      </c>
    </row>
    <row r="391" spans="1:10" ht="26.1" customHeight="1" x14ac:dyDescent="0.2">
      <c r="A391" s="81" t="s">
        <v>159</v>
      </c>
      <c r="B391" s="82" t="s">
        <v>367</v>
      </c>
      <c r="C391" s="81" t="s">
        <v>19</v>
      </c>
      <c r="D391" s="81" t="s">
        <v>366</v>
      </c>
      <c r="E391" s="139" t="s">
        <v>160</v>
      </c>
      <c r="F391" s="139"/>
      <c r="G391" s="80" t="s">
        <v>144</v>
      </c>
      <c r="H391" s="79">
        <v>1</v>
      </c>
      <c r="I391" s="78">
        <v>29.62</v>
      </c>
      <c r="J391" s="78">
        <v>29.62</v>
      </c>
    </row>
    <row r="392" spans="1:10" ht="51.95" customHeight="1" x14ac:dyDescent="0.2">
      <c r="A392" s="81" t="s">
        <v>159</v>
      </c>
      <c r="B392" s="82" t="s">
        <v>504</v>
      </c>
      <c r="C392" s="81" t="s">
        <v>19</v>
      </c>
      <c r="D392" s="81" t="s">
        <v>503</v>
      </c>
      <c r="E392" s="139" t="s">
        <v>145</v>
      </c>
      <c r="F392" s="139"/>
      <c r="G392" s="80" t="s">
        <v>144</v>
      </c>
      <c r="H392" s="79">
        <v>1</v>
      </c>
      <c r="I392" s="78">
        <v>3.08</v>
      </c>
      <c r="J392" s="78">
        <v>3.08</v>
      </c>
    </row>
    <row r="393" spans="1:10" ht="25.5" x14ac:dyDescent="0.2">
      <c r="A393" s="64"/>
      <c r="B393" s="64"/>
      <c r="C393" s="64"/>
      <c r="D393" s="64"/>
      <c r="E393" s="64" t="s">
        <v>139</v>
      </c>
      <c r="F393" s="63">
        <v>25.48</v>
      </c>
      <c r="G393" s="64" t="s">
        <v>138</v>
      </c>
      <c r="H393" s="63">
        <v>0</v>
      </c>
      <c r="I393" s="64" t="s">
        <v>137</v>
      </c>
      <c r="J393" s="63">
        <v>25.48</v>
      </c>
    </row>
    <row r="394" spans="1:10" ht="15" thickBot="1" x14ac:dyDescent="0.25">
      <c r="A394" s="64"/>
      <c r="B394" s="64"/>
      <c r="C394" s="64"/>
      <c r="D394" s="64"/>
      <c r="E394" s="64" t="s">
        <v>136</v>
      </c>
      <c r="F394" s="63">
        <v>35.856876</v>
      </c>
      <c r="G394" s="64"/>
      <c r="H394" s="134" t="s">
        <v>135</v>
      </c>
      <c r="I394" s="134"/>
      <c r="J394" s="63">
        <v>198.55</v>
      </c>
    </row>
    <row r="395" spans="1:10" ht="0.95" customHeight="1" thickTop="1" x14ac:dyDescent="0.2">
      <c r="A395" s="62"/>
      <c r="B395" s="62"/>
      <c r="C395" s="62"/>
      <c r="D395" s="62"/>
      <c r="E395" s="62"/>
      <c r="F395" s="62"/>
      <c r="G395" s="62"/>
      <c r="H395" s="62"/>
      <c r="I395" s="62"/>
      <c r="J395" s="62"/>
    </row>
    <row r="396" spans="1:10" ht="18" customHeight="1" x14ac:dyDescent="0.2">
      <c r="A396" s="77"/>
      <c r="B396" s="75" t="s">
        <v>8</v>
      </c>
      <c r="C396" s="77" t="s">
        <v>9</v>
      </c>
      <c r="D396" s="77" t="s">
        <v>10</v>
      </c>
      <c r="E396" s="135" t="s">
        <v>148</v>
      </c>
      <c r="F396" s="135"/>
      <c r="G396" s="76" t="s">
        <v>11</v>
      </c>
      <c r="H396" s="75" t="s">
        <v>12</v>
      </c>
      <c r="I396" s="75" t="s">
        <v>13</v>
      </c>
      <c r="J396" s="75" t="s">
        <v>15</v>
      </c>
    </row>
    <row r="397" spans="1:10" ht="51.95" customHeight="1" x14ac:dyDescent="0.2">
      <c r="A397" s="73" t="s">
        <v>93</v>
      </c>
      <c r="B397" s="74" t="s">
        <v>506</v>
      </c>
      <c r="C397" s="73" t="s">
        <v>19</v>
      </c>
      <c r="D397" s="73" t="s">
        <v>505</v>
      </c>
      <c r="E397" s="132" t="s">
        <v>145</v>
      </c>
      <c r="F397" s="132"/>
      <c r="G397" s="72" t="s">
        <v>144</v>
      </c>
      <c r="H397" s="71">
        <v>1</v>
      </c>
      <c r="I397" s="70">
        <v>19.82</v>
      </c>
      <c r="J397" s="70">
        <v>19.82</v>
      </c>
    </row>
    <row r="398" spans="1:10" ht="26.1" customHeight="1" x14ac:dyDescent="0.2">
      <c r="A398" s="68" t="s">
        <v>143</v>
      </c>
      <c r="B398" s="69" t="s">
        <v>498</v>
      </c>
      <c r="C398" s="68" t="s">
        <v>19</v>
      </c>
      <c r="D398" s="68" t="s">
        <v>497</v>
      </c>
      <c r="E398" s="133" t="s">
        <v>150</v>
      </c>
      <c r="F398" s="133"/>
      <c r="G398" s="67" t="s">
        <v>149</v>
      </c>
      <c r="H398" s="66">
        <v>6.0300000000000002E-5</v>
      </c>
      <c r="I398" s="65">
        <v>53946.48</v>
      </c>
      <c r="J398" s="65">
        <v>3.2529726999999999</v>
      </c>
    </row>
    <row r="399" spans="1:10" ht="51.95" customHeight="1" x14ac:dyDescent="0.2">
      <c r="A399" s="68" t="s">
        <v>143</v>
      </c>
      <c r="B399" s="69" t="s">
        <v>464</v>
      </c>
      <c r="C399" s="68" t="s">
        <v>19</v>
      </c>
      <c r="D399" s="68" t="s">
        <v>463</v>
      </c>
      <c r="E399" s="133" t="s">
        <v>150</v>
      </c>
      <c r="F399" s="133"/>
      <c r="G399" s="67" t="s">
        <v>149</v>
      </c>
      <c r="H399" s="66">
        <v>3.4199999999999998E-5</v>
      </c>
      <c r="I399" s="65">
        <v>484445.14</v>
      </c>
      <c r="J399" s="65">
        <v>16.568023799999999</v>
      </c>
    </row>
    <row r="400" spans="1:10" ht="25.5" x14ac:dyDescent="0.2">
      <c r="A400" s="64"/>
      <c r="B400" s="64"/>
      <c r="C400" s="64"/>
      <c r="D400" s="64"/>
      <c r="E400" s="64" t="s">
        <v>139</v>
      </c>
      <c r="F400" s="63">
        <v>0</v>
      </c>
      <c r="G400" s="64" t="s">
        <v>138</v>
      </c>
      <c r="H400" s="63">
        <v>0</v>
      </c>
      <c r="I400" s="64" t="s">
        <v>137</v>
      </c>
      <c r="J400" s="63">
        <v>0</v>
      </c>
    </row>
    <row r="401" spans="1:10" ht="15" thickBot="1" x14ac:dyDescent="0.25">
      <c r="A401" s="64"/>
      <c r="B401" s="64"/>
      <c r="C401" s="64"/>
      <c r="D401" s="64"/>
      <c r="E401" s="64" t="s">
        <v>136</v>
      </c>
      <c r="F401" s="63">
        <v>4.368328</v>
      </c>
      <c r="G401" s="64"/>
      <c r="H401" s="134" t="s">
        <v>135</v>
      </c>
      <c r="I401" s="134"/>
      <c r="J401" s="63">
        <v>24.19</v>
      </c>
    </row>
    <row r="402" spans="1:10" ht="0.95" customHeight="1" thickTop="1" x14ac:dyDescent="0.2">
      <c r="A402" s="62"/>
      <c r="B402" s="62"/>
      <c r="C402" s="62"/>
      <c r="D402" s="62"/>
      <c r="E402" s="62"/>
      <c r="F402" s="62"/>
      <c r="G402" s="62"/>
      <c r="H402" s="62"/>
      <c r="I402" s="62"/>
      <c r="J402" s="62"/>
    </row>
    <row r="403" spans="1:10" ht="18" customHeight="1" x14ac:dyDescent="0.2">
      <c r="A403" s="77"/>
      <c r="B403" s="75" t="s">
        <v>8</v>
      </c>
      <c r="C403" s="77" t="s">
        <v>9</v>
      </c>
      <c r="D403" s="77" t="s">
        <v>10</v>
      </c>
      <c r="E403" s="135" t="s">
        <v>148</v>
      </c>
      <c r="F403" s="135"/>
      <c r="G403" s="76" t="s">
        <v>11</v>
      </c>
      <c r="H403" s="75" t="s">
        <v>12</v>
      </c>
      <c r="I403" s="75" t="s">
        <v>13</v>
      </c>
      <c r="J403" s="75" t="s">
        <v>15</v>
      </c>
    </row>
    <row r="404" spans="1:10" ht="51.95" customHeight="1" x14ac:dyDescent="0.2">
      <c r="A404" s="73" t="s">
        <v>93</v>
      </c>
      <c r="B404" s="74" t="s">
        <v>504</v>
      </c>
      <c r="C404" s="73" t="s">
        <v>19</v>
      </c>
      <c r="D404" s="73" t="s">
        <v>503</v>
      </c>
      <c r="E404" s="132" t="s">
        <v>145</v>
      </c>
      <c r="F404" s="132"/>
      <c r="G404" s="72" t="s">
        <v>144</v>
      </c>
      <c r="H404" s="71">
        <v>1</v>
      </c>
      <c r="I404" s="70">
        <v>3.08</v>
      </c>
      <c r="J404" s="70">
        <v>3.08</v>
      </c>
    </row>
    <row r="405" spans="1:10" ht="26.1" customHeight="1" x14ac:dyDescent="0.2">
      <c r="A405" s="68" t="s">
        <v>143</v>
      </c>
      <c r="B405" s="69" t="s">
        <v>498</v>
      </c>
      <c r="C405" s="68" t="s">
        <v>19</v>
      </c>
      <c r="D405" s="68" t="s">
        <v>497</v>
      </c>
      <c r="E405" s="133" t="s">
        <v>150</v>
      </c>
      <c r="F405" s="133"/>
      <c r="G405" s="67" t="s">
        <v>149</v>
      </c>
      <c r="H405" s="66">
        <v>5.9000000000000003E-6</v>
      </c>
      <c r="I405" s="65">
        <v>53946.48</v>
      </c>
      <c r="J405" s="65">
        <v>0.31828420000000002</v>
      </c>
    </row>
    <row r="406" spans="1:10" ht="51.95" customHeight="1" x14ac:dyDescent="0.2">
      <c r="A406" s="68" t="s">
        <v>143</v>
      </c>
      <c r="B406" s="69" t="s">
        <v>464</v>
      </c>
      <c r="C406" s="68" t="s">
        <v>19</v>
      </c>
      <c r="D406" s="68" t="s">
        <v>463</v>
      </c>
      <c r="E406" s="133" t="s">
        <v>150</v>
      </c>
      <c r="F406" s="133"/>
      <c r="G406" s="67" t="s">
        <v>149</v>
      </c>
      <c r="H406" s="66">
        <v>5.6999999999999996E-6</v>
      </c>
      <c r="I406" s="65">
        <v>484445.14</v>
      </c>
      <c r="J406" s="65">
        <v>2.7613373000000001</v>
      </c>
    </row>
    <row r="407" spans="1:10" ht="25.5" x14ac:dyDescent="0.2">
      <c r="A407" s="64"/>
      <c r="B407" s="64"/>
      <c r="C407" s="64"/>
      <c r="D407" s="64"/>
      <c r="E407" s="64" t="s">
        <v>139</v>
      </c>
      <c r="F407" s="63">
        <v>0</v>
      </c>
      <c r="G407" s="64" t="s">
        <v>138</v>
      </c>
      <c r="H407" s="63">
        <v>0</v>
      </c>
      <c r="I407" s="64" t="s">
        <v>137</v>
      </c>
      <c r="J407" s="63">
        <v>0</v>
      </c>
    </row>
    <row r="408" spans="1:10" ht="15" thickBot="1" x14ac:dyDescent="0.25">
      <c r="A408" s="64"/>
      <c r="B408" s="64"/>
      <c r="C408" s="64"/>
      <c r="D408" s="64"/>
      <c r="E408" s="64" t="s">
        <v>136</v>
      </c>
      <c r="F408" s="63">
        <v>0.67883199999999999</v>
      </c>
      <c r="G408" s="64"/>
      <c r="H408" s="134" t="s">
        <v>135</v>
      </c>
      <c r="I408" s="134"/>
      <c r="J408" s="63">
        <v>3.76</v>
      </c>
    </row>
    <row r="409" spans="1:10" ht="0.95" customHeight="1" thickTop="1" x14ac:dyDescent="0.2">
      <c r="A409" s="62"/>
      <c r="B409" s="62"/>
      <c r="C409" s="62"/>
      <c r="D409" s="62"/>
      <c r="E409" s="62"/>
      <c r="F409" s="62"/>
      <c r="G409" s="62"/>
      <c r="H409" s="62"/>
      <c r="I409" s="62"/>
      <c r="J409" s="62"/>
    </row>
    <row r="410" spans="1:10" ht="18" customHeight="1" x14ac:dyDescent="0.2">
      <c r="A410" s="77"/>
      <c r="B410" s="75" t="s">
        <v>8</v>
      </c>
      <c r="C410" s="77" t="s">
        <v>9</v>
      </c>
      <c r="D410" s="77" t="s">
        <v>10</v>
      </c>
      <c r="E410" s="135" t="s">
        <v>148</v>
      </c>
      <c r="F410" s="135"/>
      <c r="G410" s="76" t="s">
        <v>11</v>
      </c>
      <c r="H410" s="75" t="s">
        <v>12</v>
      </c>
      <c r="I410" s="75" t="s">
        <v>13</v>
      </c>
      <c r="J410" s="75" t="s">
        <v>15</v>
      </c>
    </row>
    <row r="411" spans="1:10" ht="51.95" customHeight="1" x14ac:dyDescent="0.2">
      <c r="A411" s="73" t="s">
        <v>93</v>
      </c>
      <c r="B411" s="74" t="s">
        <v>502</v>
      </c>
      <c r="C411" s="73" t="s">
        <v>19</v>
      </c>
      <c r="D411" s="73" t="s">
        <v>501</v>
      </c>
      <c r="E411" s="132" t="s">
        <v>145</v>
      </c>
      <c r="F411" s="132"/>
      <c r="G411" s="72" t="s">
        <v>144</v>
      </c>
      <c r="H411" s="71">
        <v>1</v>
      </c>
      <c r="I411" s="70">
        <v>7.62</v>
      </c>
      <c r="J411" s="70">
        <v>7.62</v>
      </c>
    </row>
    <row r="412" spans="1:10" ht="26.1" customHeight="1" x14ac:dyDescent="0.2">
      <c r="A412" s="68" t="s">
        <v>143</v>
      </c>
      <c r="B412" s="69" t="s">
        <v>498</v>
      </c>
      <c r="C412" s="68" t="s">
        <v>19</v>
      </c>
      <c r="D412" s="68" t="s">
        <v>497</v>
      </c>
      <c r="E412" s="133" t="s">
        <v>150</v>
      </c>
      <c r="F412" s="133"/>
      <c r="G412" s="67" t="s">
        <v>149</v>
      </c>
      <c r="H412" s="66">
        <v>1.4600000000000001E-5</v>
      </c>
      <c r="I412" s="65">
        <v>53946.48</v>
      </c>
      <c r="J412" s="65">
        <v>0.78761859999999995</v>
      </c>
    </row>
    <row r="413" spans="1:10" ht="51.95" customHeight="1" x14ac:dyDescent="0.2">
      <c r="A413" s="68" t="s">
        <v>143</v>
      </c>
      <c r="B413" s="69" t="s">
        <v>464</v>
      </c>
      <c r="C413" s="68" t="s">
        <v>19</v>
      </c>
      <c r="D413" s="68" t="s">
        <v>463</v>
      </c>
      <c r="E413" s="133" t="s">
        <v>150</v>
      </c>
      <c r="F413" s="133"/>
      <c r="G413" s="67" t="s">
        <v>149</v>
      </c>
      <c r="H413" s="66">
        <v>1.4100000000000001E-5</v>
      </c>
      <c r="I413" s="65">
        <v>484445.14</v>
      </c>
      <c r="J413" s="65">
        <v>6.8306765</v>
      </c>
    </row>
    <row r="414" spans="1:10" ht="25.5" x14ac:dyDescent="0.2">
      <c r="A414" s="64"/>
      <c r="B414" s="64"/>
      <c r="C414" s="64"/>
      <c r="D414" s="64"/>
      <c r="E414" s="64" t="s">
        <v>139</v>
      </c>
      <c r="F414" s="63">
        <v>0</v>
      </c>
      <c r="G414" s="64" t="s">
        <v>138</v>
      </c>
      <c r="H414" s="63">
        <v>0</v>
      </c>
      <c r="I414" s="64" t="s">
        <v>137</v>
      </c>
      <c r="J414" s="63">
        <v>0</v>
      </c>
    </row>
    <row r="415" spans="1:10" ht="15" thickBot="1" x14ac:dyDescent="0.25">
      <c r="A415" s="64"/>
      <c r="B415" s="64"/>
      <c r="C415" s="64"/>
      <c r="D415" s="64"/>
      <c r="E415" s="64" t="s">
        <v>136</v>
      </c>
      <c r="F415" s="63">
        <v>1.6794480000000001</v>
      </c>
      <c r="G415" s="64"/>
      <c r="H415" s="134" t="s">
        <v>135</v>
      </c>
      <c r="I415" s="134"/>
      <c r="J415" s="63">
        <v>9.3000000000000007</v>
      </c>
    </row>
    <row r="416" spans="1:10" ht="0.95" customHeight="1" thickTop="1" x14ac:dyDescent="0.2">
      <c r="A416" s="62"/>
      <c r="B416" s="62"/>
      <c r="C416" s="62"/>
      <c r="D416" s="62"/>
      <c r="E416" s="62"/>
      <c r="F416" s="62"/>
      <c r="G416" s="62"/>
      <c r="H416" s="62"/>
      <c r="I416" s="62"/>
      <c r="J416" s="62"/>
    </row>
    <row r="417" spans="1:10" ht="18" customHeight="1" x14ac:dyDescent="0.2">
      <c r="A417" s="77"/>
      <c r="B417" s="75" t="s">
        <v>8</v>
      </c>
      <c r="C417" s="77" t="s">
        <v>9</v>
      </c>
      <c r="D417" s="77" t="s">
        <v>10</v>
      </c>
      <c r="E417" s="135" t="s">
        <v>148</v>
      </c>
      <c r="F417" s="135"/>
      <c r="G417" s="76" t="s">
        <v>11</v>
      </c>
      <c r="H417" s="75" t="s">
        <v>12</v>
      </c>
      <c r="I417" s="75" t="s">
        <v>13</v>
      </c>
      <c r="J417" s="75" t="s">
        <v>15</v>
      </c>
    </row>
    <row r="418" spans="1:10" ht="51.95" customHeight="1" x14ac:dyDescent="0.2">
      <c r="A418" s="73" t="s">
        <v>93</v>
      </c>
      <c r="B418" s="74" t="s">
        <v>500</v>
      </c>
      <c r="C418" s="73" t="s">
        <v>19</v>
      </c>
      <c r="D418" s="73" t="s">
        <v>499</v>
      </c>
      <c r="E418" s="132" t="s">
        <v>145</v>
      </c>
      <c r="F418" s="132"/>
      <c r="G418" s="72" t="s">
        <v>144</v>
      </c>
      <c r="H418" s="71">
        <v>1</v>
      </c>
      <c r="I418" s="70">
        <v>35.68</v>
      </c>
      <c r="J418" s="70">
        <v>35.68</v>
      </c>
    </row>
    <row r="419" spans="1:10" ht="26.1" customHeight="1" x14ac:dyDescent="0.2">
      <c r="A419" s="68" t="s">
        <v>143</v>
      </c>
      <c r="B419" s="69" t="s">
        <v>498</v>
      </c>
      <c r="C419" s="68" t="s">
        <v>19</v>
      </c>
      <c r="D419" s="68" t="s">
        <v>497</v>
      </c>
      <c r="E419" s="133" t="s">
        <v>150</v>
      </c>
      <c r="F419" s="133"/>
      <c r="G419" s="67" t="s">
        <v>149</v>
      </c>
      <c r="H419" s="66">
        <v>8.4900000000000004E-5</v>
      </c>
      <c r="I419" s="65">
        <v>53946.48</v>
      </c>
      <c r="J419" s="65">
        <v>4.5800561999999996</v>
      </c>
    </row>
    <row r="420" spans="1:10" ht="51.95" customHeight="1" x14ac:dyDescent="0.2">
      <c r="A420" s="68" t="s">
        <v>143</v>
      </c>
      <c r="B420" s="69" t="s">
        <v>464</v>
      </c>
      <c r="C420" s="68" t="s">
        <v>19</v>
      </c>
      <c r="D420" s="68" t="s">
        <v>463</v>
      </c>
      <c r="E420" s="133" t="s">
        <v>150</v>
      </c>
      <c r="F420" s="133"/>
      <c r="G420" s="67" t="s">
        <v>149</v>
      </c>
      <c r="H420" s="66">
        <v>6.4200000000000002E-5</v>
      </c>
      <c r="I420" s="65">
        <v>484445.14</v>
      </c>
      <c r="J420" s="65">
        <v>31.101378</v>
      </c>
    </row>
    <row r="421" spans="1:10" ht="25.5" x14ac:dyDescent="0.2">
      <c r="A421" s="64"/>
      <c r="B421" s="64"/>
      <c r="C421" s="64"/>
      <c r="D421" s="64"/>
      <c r="E421" s="64" t="s">
        <v>139</v>
      </c>
      <c r="F421" s="63">
        <v>0</v>
      </c>
      <c r="G421" s="64" t="s">
        <v>138</v>
      </c>
      <c r="H421" s="63">
        <v>0</v>
      </c>
      <c r="I421" s="64" t="s">
        <v>137</v>
      </c>
      <c r="J421" s="63">
        <v>0</v>
      </c>
    </row>
    <row r="422" spans="1:10" ht="15" thickBot="1" x14ac:dyDescent="0.25">
      <c r="A422" s="64"/>
      <c r="B422" s="64"/>
      <c r="C422" s="64"/>
      <c r="D422" s="64"/>
      <c r="E422" s="64" t="s">
        <v>136</v>
      </c>
      <c r="F422" s="63">
        <v>7.8638719999999998</v>
      </c>
      <c r="G422" s="64"/>
      <c r="H422" s="134" t="s">
        <v>135</v>
      </c>
      <c r="I422" s="134"/>
      <c r="J422" s="63">
        <v>43.54</v>
      </c>
    </row>
    <row r="423" spans="1:10" ht="0.95" customHeight="1" thickTop="1" x14ac:dyDescent="0.2">
      <c r="A423" s="62"/>
      <c r="B423" s="62"/>
      <c r="C423" s="62"/>
      <c r="D423" s="62"/>
      <c r="E423" s="62"/>
      <c r="F423" s="62"/>
      <c r="G423" s="62"/>
      <c r="H423" s="62"/>
      <c r="I423" s="62"/>
      <c r="J423" s="62"/>
    </row>
    <row r="424" spans="1:10" ht="18" customHeight="1" x14ac:dyDescent="0.2">
      <c r="A424" s="77"/>
      <c r="B424" s="75" t="s">
        <v>8</v>
      </c>
      <c r="C424" s="77" t="s">
        <v>9</v>
      </c>
      <c r="D424" s="77" t="s">
        <v>10</v>
      </c>
      <c r="E424" s="135" t="s">
        <v>148</v>
      </c>
      <c r="F424" s="135"/>
      <c r="G424" s="76" t="s">
        <v>11</v>
      </c>
      <c r="H424" s="75" t="s">
        <v>12</v>
      </c>
      <c r="I424" s="75" t="s">
        <v>13</v>
      </c>
      <c r="J424" s="75" t="s">
        <v>15</v>
      </c>
    </row>
    <row r="425" spans="1:10" ht="51.95" customHeight="1" x14ac:dyDescent="0.2">
      <c r="A425" s="73" t="s">
        <v>93</v>
      </c>
      <c r="B425" s="74" t="s">
        <v>496</v>
      </c>
      <c r="C425" s="73" t="s">
        <v>19</v>
      </c>
      <c r="D425" s="73" t="s">
        <v>495</v>
      </c>
      <c r="E425" s="132" t="s">
        <v>145</v>
      </c>
      <c r="F425" s="132"/>
      <c r="G425" s="72" t="s">
        <v>144</v>
      </c>
      <c r="H425" s="71">
        <v>1</v>
      </c>
      <c r="I425" s="70">
        <v>66.87</v>
      </c>
      <c r="J425" s="70">
        <v>66.87</v>
      </c>
    </row>
    <row r="426" spans="1:10" ht="26.1" customHeight="1" x14ac:dyDescent="0.2">
      <c r="A426" s="68" t="s">
        <v>143</v>
      </c>
      <c r="B426" s="69" t="s">
        <v>142</v>
      </c>
      <c r="C426" s="68" t="s">
        <v>19</v>
      </c>
      <c r="D426" s="68" t="s">
        <v>141</v>
      </c>
      <c r="E426" s="133" t="s">
        <v>140</v>
      </c>
      <c r="F426" s="133"/>
      <c r="G426" s="67" t="s">
        <v>126</v>
      </c>
      <c r="H426" s="66">
        <v>13.62</v>
      </c>
      <c r="I426" s="65">
        <v>4.91</v>
      </c>
      <c r="J426" s="65">
        <v>66.874200000000002</v>
      </c>
    </row>
    <row r="427" spans="1:10" ht="25.5" x14ac:dyDescent="0.2">
      <c r="A427" s="64"/>
      <c r="B427" s="64"/>
      <c r="C427" s="64"/>
      <c r="D427" s="64"/>
      <c r="E427" s="64" t="s">
        <v>139</v>
      </c>
      <c r="F427" s="63">
        <v>0</v>
      </c>
      <c r="G427" s="64" t="s">
        <v>138</v>
      </c>
      <c r="H427" s="63">
        <v>0</v>
      </c>
      <c r="I427" s="64" t="s">
        <v>137</v>
      </c>
      <c r="J427" s="63">
        <v>0</v>
      </c>
    </row>
    <row r="428" spans="1:10" ht="15" thickBot="1" x14ac:dyDescent="0.25">
      <c r="A428" s="64"/>
      <c r="B428" s="64"/>
      <c r="C428" s="64"/>
      <c r="D428" s="64"/>
      <c r="E428" s="64" t="s">
        <v>136</v>
      </c>
      <c r="F428" s="63">
        <v>14.738148000000001</v>
      </c>
      <c r="G428" s="64"/>
      <c r="H428" s="134" t="s">
        <v>135</v>
      </c>
      <c r="I428" s="134"/>
      <c r="J428" s="63">
        <v>81.61</v>
      </c>
    </row>
    <row r="429" spans="1:10" ht="0.95" customHeight="1" thickTop="1" x14ac:dyDescent="0.2">
      <c r="A429" s="62"/>
      <c r="B429" s="62"/>
      <c r="C429" s="62"/>
      <c r="D429" s="62"/>
      <c r="E429" s="62"/>
      <c r="F429" s="62"/>
      <c r="G429" s="62"/>
      <c r="H429" s="62"/>
      <c r="I429" s="62"/>
      <c r="J429" s="62"/>
    </row>
    <row r="430" spans="1:10" ht="18" customHeight="1" x14ac:dyDescent="0.2">
      <c r="A430" s="77"/>
      <c r="B430" s="75" t="s">
        <v>8</v>
      </c>
      <c r="C430" s="77" t="s">
        <v>9</v>
      </c>
      <c r="D430" s="77" t="s">
        <v>10</v>
      </c>
      <c r="E430" s="135" t="s">
        <v>148</v>
      </c>
      <c r="F430" s="135"/>
      <c r="G430" s="76" t="s">
        <v>11</v>
      </c>
      <c r="H430" s="75" t="s">
        <v>12</v>
      </c>
      <c r="I430" s="75" t="s">
        <v>13</v>
      </c>
      <c r="J430" s="75" t="s">
        <v>15</v>
      </c>
    </row>
    <row r="431" spans="1:10" ht="65.099999999999994" customHeight="1" x14ac:dyDescent="0.2">
      <c r="A431" s="73" t="s">
        <v>93</v>
      </c>
      <c r="B431" s="74" t="s">
        <v>494</v>
      </c>
      <c r="C431" s="73" t="s">
        <v>19</v>
      </c>
      <c r="D431" s="73" t="s">
        <v>493</v>
      </c>
      <c r="E431" s="132" t="s">
        <v>145</v>
      </c>
      <c r="F431" s="132"/>
      <c r="G431" s="72" t="s">
        <v>166</v>
      </c>
      <c r="H431" s="71">
        <v>1</v>
      </c>
      <c r="I431" s="70">
        <v>90.98</v>
      </c>
      <c r="J431" s="70">
        <v>90.98</v>
      </c>
    </row>
    <row r="432" spans="1:10" ht="26.1" customHeight="1" x14ac:dyDescent="0.2">
      <c r="A432" s="81" t="s">
        <v>159</v>
      </c>
      <c r="B432" s="82" t="s">
        <v>355</v>
      </c>
      <c r="C432" s="81" t="s">
        <v>19</v>
      </c>
      <c r="D432" s="81" t="s">
        <v>354</v>
      </c>
      <c r="E432" s="139" t="s">
        <v>160</v>
      </c>
      <c r="F432" s="139"/>
      <c r="G432" s="80" t="s">
        <v>144</v>
      </c>
      <c r="H432" s="79">
        <v>1</v>
      </c>
      <c r="I432" s="78">
        <v>34.65</v>
      </c>
      <c r="J432" s="78">
        <v>34.65</v>
      </c>
    </row>
    <row r="433" spans="1:10" ht="65.099999999999994" customHeight="1" x14ac:dyDescent="0.2">
      <c r="A433" s="81" t="s">
        <v>159</v>
      </c>
      <c r="B433" s="82" t="s">
        <v>490</v>
      </c>
      <c r="C433" s="81" t="s">
        <v>19</v>
      </c>
      <c r="D433" s="81" t="s">
        <v>489</v>
      </c>
      <c r="E433" s="139" t="s">
        <v>145</v>
      </c>
      <c r="F433" s="139"/>
      <c r="G433" s="80" t="s">
        <v>144</v>
      </c>
      <c r="H433" s="79">
        <v>1</v>
      </c>
      <c r="I433" s="78">
        <v>35.94</v>
      </c>
      <c r="J433" s="78">
        <v>35.94</v>
      </c>
    </row>
    <row r="434" spans="1:10" ht="65.099999999999994" customHeight="1" x14ac:dyDescent="0.2">
      <c r="A434" s="81" t="s">
        <v>159</v>
      </c>
      <c r="B434" s="82" t="s">
        <v>486</v>
      </c>
      <c r="C434" s="81" t="s">
        <v>19</v>
      </c>
      <c r="D434" s="81" t="s">
        <v>485</v>
      </c>
      <c r="E434" s="139" t="s">
        <v>145</v>
      </c>
      <c r="F434" s="139"/>
      <c r="G434" s="80" t="s">
        <v>144</v>
      </c>
      <c r="H434" s="79">
        <v>1</v>
      </c>
      <c r="I434" s="78">
        <v>14.52</v>
      </c>
      <c r="J434" s="78">
        <v>14.52</v>
      </c>
    </row>
    <row r="435" spans="1:10" ht="65.099999999999994" customHeight="1" x14ac:dyDescent="0.2">
      <c r="A435" s="81" t="s">
        <v>159</v>
      </c>
      <c r="B435" s="82" t="s">
        <v>488</v>
      </c>
      <c r="C435" s="81" t="s">
        <v>19</v>
      </c>
      <c r="D435" s="81" t="s">
        <v>487</v>
      </c>
      <c r="E435" s="139" t="s">
        <v>145</v>
      </c>
      <c r="F435" s="139"/>
      <c r="G435" s="80" t="s">
        <v>144</v>
      </c>
      <c r="H435" s="79">
        <v>1</v>
      </c>
      <c r="I435" s="78">
        <v>5.87</v>
      </c>
      <c r="J435" s="78">
        <v>5.87</v>
      </c>
    </row>
    <row r="436" spans="1:10" ht="25.5" x14ac:dyDescent="0.2">
      <c r="A436" s="64"/>
      <c r="B436" s="64"/>
      <c r="C436" s="64"/>
      <c r="D436" s="64"/>
      <c r="E436" s="64" t="s">
        <v>139</v>
      </c>
      <c r="F436" s="63">
        <v>30.51</v>
      </c>
      <c r="G436" s="64" t="s">
        <v>138</v>
      </c>
      <c r="H436" s="63">
        <v>0</v>
      </c>
      <c r="I436" s="64" t="s">
        <v>137</v>
      </c>
      <c r="J436" s="63">
        <v>30.51</v>
      </c>
    </row>
    <row r="437" spans="1:10" ht="15" thickBot="1" x14ac:dyDescent="0.25">
      <c r="A437" s="64"/>
      <c r="B437" s="64"/>
      <c r="C437" s="64"/>
      <c r="D437" s="64"/>
      <c r="E437" s="64" t="s">
        <v>136</v>
      </c>
      <c r="F437" s="63">
        <v>20.051991999999998</v>
      </c>
      <c r="G437" s="64"/>
      <c r="H437" s="134" t="s">
        <v>135</v>
      </c>
      <c r="I437" s="134"/>
      <c r="J437" s="63">
        <v>111.03</v>
      </c>
    </row>
    <row r="438" spans="1:10" ht="0.95" customHeight="1" thickTop="1" x14ac:dyDescent="0.2">
      <c r="A438" s="62"/>
      <c r="B438" s="62"/>
      <c r="C438" s="62"/>
      <c r="D438" s="62"/>
      <c r="E438" s="62"/>
      <c r="F438" s="62"/>
      <c r="G438" s="62"/>
      <c r="H438" s="62"/>
      <c r="I438" s="62"/>
      <c r="J438" s="62"/>
    </row>
    <row r="439" spans="1:10" ht="18" customHeight="1" x14ac:dyDescent="0.2">
      <c r="A439" s="77"/>
      <c r="B439" s="75" t="s">
        <v>8</v>
      </c>
      <c r="C439" s="77" t="s">
        <v>9</v>
      </c>
      <c r="D439" s="77" t="s">
        <v>10</v>
      </c>
      <c r="E439" s="135" t="s">
        <v>148</v>
      </c>
      <c r="F439" s="135"/>
      <c r="G439" s="76" t="s">
        <v>11</v>
      </c>
      <c r="H439" s="75" t="s">
        <v>12</v>
      </c>
      <c r="I439" s="75" t="s">
        <v>13</v>
      </c>
      <c r="J439" s="75" t="s">
        <v>15</v>
      </c>
    </row>
    <row r="440" spans="1:10" ht="65.099999999999994" customHeight="1" x14ac:dyDescent="0.2">
      <c r="A440" s="73" t="s">
        <v>93</v>
      </c>
      <c r="B440" s="74" t="s">
        <v>492</v>
      </c>
      <c r="C440" s="73" t="s">
        <v>19</v>
      </c>
      <c r="D440" s="73" t="s">
        <v>491</v>
      </c>
      <c r="E440" s="132" t="s">
        <v>145</v>
      </c>
      <c r="F440" s="132"/>
      <c r="G440" s="72" t="s">
        <v>163</v>
      </c>
      <c r="H440" s="71">
        <v>1</v>
      </c>
      <c r="I440" s="70">
        <v>403.07</v>
      </c>
      <c r="J440" s="70">
        <v>403.07</v>
      </c>
    </row>
    <row r="441" spans="1:10" ht="26.1" customHeight="1" x14ac:dyDescent="0.2">
      <c r="A441" s="81" t="s">
        <v>159</v>
      </c>
      <c r="B441" s="82" t="s">
        <v>355</v>
      </c>
      <c r="C441" s="81" t="s">
        <v>19</v>
      </c>
      <c r="D441" s="81" t="s">
        <v>354</v>
      </c>
      <c r="E441" s="139" t="s">
        <v>160</v>
      </c>
      <c r="F441" s="139"/>
      <c r="G441" s="80" t="s">
        <v>144</v>
      </c>
      <c r="H441" s="79">
        <v>1</v>
      </c>
      <c r="I441" s="78">
        <v>34.65</v>
      </c>
      <c r="J441" s="78">
        <v>34.65</v>
      </c>
    </row>
    <row r="442" spans="1:10" ht="65.099999999999994" customHeight="1" x14ac:dyDescent="0.2">
      <c r="A442" s="81" t="s">
        <v>159</v>
      </c>
      <c r="B442" s="82" t="s">
        <v>490</v>
      </c>
      <c r="C442" s="81" t="s">
        <v>19</v>
      </c>
      <c r="D442" s="81" t="s">
        <v>489</v>
      </c>
      <c r="E442" s="139" t="s">
        <v>145</v>
      </c>
      <c r="F442" s="139"/>
      <c r="G442" s="80" t="s">
        <v>144</v>
      </c>
      <c r="H442" s="79">
        <v>1</v>
      </c>
      <c r="I442" s="78">
        <v>35.94</v>
      </c>
      <c r="J442" s="78">
        <v>35.94</v>
      </c>
    </row>
    <row r="443" spans="1:10" ht="65.099999999999994" customHeight="1" x14ac:dyDescent="0.2">
      <c r="A443" s="81" t="s">
        <v>159</v>
      </c>
      <c r="B443" s="82" t="s">
        <v>486</v>
      </c>
      <c r="C443" s="81" t="s">
        <v>19</v>
      </c>
      <c r="D443" s="81" t="s">
        <v>485</v>
      </c>
      <c r="E443" s="139" t="s">
        <v>145</v>
      </c>
      <c r="F443" s="139"/>
      <c r="G443" s="80" t="s">
        <v>144</v>
      </c>
      <c r="H443" s="79">
        <v>1</v>
      </c>
      <c r="I443" s="78">
        <v>14.52</v>
      </c>
      <c r="J443" s="78">
        <v>14.52</v>
      </c>
    </row>
    <row r="444" spans="1:10" ht="65.099999999999994" customHeight="1" x14ac:dyDescent="0.2">
      <c r="A444" s="81" t="s">
        <v>159</v>
      </c>
      <c r="B444" s="82" t="s">
        <v>488</v>
      </c>
      <c r="C444" s="81" t="s">
        <v>19</v>
      </c>
      <c r="D444" s="81" t="s">
        <v>487</v>
      </c>
      <c r="E444" s="139" t="s">
        <v>145</v>
      </c>
      <c r="F444" s="139"/>
      <c r="G444" s="80" t="s">
        <v>144</v>
      </c>
      <c r="H444" s="79">
        <v>1</v>
      </c>
      <c r="I444" s="78">
        <v>5.87</v>
      </c>
      <c r="J444" s="78">
        <v>5.87</v>
      </c>
    </row>
    <row r="445" spans="1:10" ht="65.099999999999994" customHeight="1" x14ac:dyDescent="0.2">
      <c r="A445" s="81" t="s">
        <v>159</v>
      </c>
      <c r="B445" s="82" t="s">
        <v>484</v>
      </c>
      <c r="C445" s="81" t="s">
        <v>19</v>
      </c>
      <c r="D445" s="81" t="s">
        <v>483</v>
      </c>
      <c r="E445" s="139" t="s">
        <v>145</v>
      </c>
      <c r="F445" s="139"/>
      <c r="G445" s="80" t="s">
        <v>144</v>
      </c>
      <c r="H445" s="79">
        <v>1</v>
      </c>
      <c r="I445" s="78">
        <v>64.92</v>
      </c>
      <c r="J445" s="78">
        <v>64.92</v>
      </c>
    </row>
    <row r="446" spans="1:10" ht="65.099999999999994" customHeight="1" x14ac:dyDescent="0.2">
      <c r="A446" s="81" t="s">
        <v>159</v>
      </c>
      <c r="B446" s="82" t="s">
        <v>478</v>
      </c>
      <c r="C446" s="81" t="s">
        <v>19</v>
      </c>
      <c r="D446" s="81" t="s">
        <v>477</v>
      </c>
      <c r="E446" s="139" t="s">
        <v>145</v>
      </c>
      <c r="F446" s="139"/>
      <c r="G446" s="80" t="s">
        <v>144</v>
      </c>
      <c r="H446" s="79">
        <v>1</v>
      </c>
      <c r="I446" s="78">
        <v>247.17</v>
      </c>
      <c r="J446" s="78">
        <v>247.17</v>
      </c>
    </row>
    <row r="447" spans="1:10" ht="25.5" x14ac:dyDescent="0.2">
      <c r="A447" s="64"/>
      <c r="B447" s="64"/>
      <c r="C447" s="64"/>
      <c r="D447" s="64"/>
      <c r="E447" s="64" t="s">
        <v>139</v>
      </c>
      <c r="F447" s="63">
        <v>30.51</v>
      </c>
      <c r="G447" s="64" t="s">
        <v>138</v>
      </c>
      <c r="H447" s="63">
        <v>0</v>
      </c>
      <c r="I447" s="64" t="s">
        <v>137</v>
      </c>
      <c r="J447" s="63">
        <v>30.51</v>
      </c>
    </row>
    <row r="448" spans="1:10" ht="15" thickBot="1" x14ac:dyDescent="0.25">
      <c r="A448" s="64"/>
      <c r="B448" s="64"/>
      <c r="C448" s="64"/>
      <c r="D448" s="64"/>
      <c r="E448" s="64" t="s">
        <v>136</v>
      </c>
      <c r="F448" s="63">
        <v>88.836628000000005</v>
      </c>
      <c r="G448" s="64"/>
      <c r="H448" s="134" t="s">
        <v>135</v>
      </c>
      <c r="I448" s="134"/>
      <c r="J448" s="63">
        <v>491.91</v>
      </c>
    </row>
    <row r="449" spans="1:10" ht="0.95" customHeight="1" thickTop="1" x14ac:dyDescent="0.2">
      <c r="A449" s="62"/>
      <c r="B449" s="62"/>
      <c r="C449" s="62"/>
      <c r="D449" s="62"/>
      <c r="E449" s="62"/>
      <c r="F449" s="62"/>
      <c r="G449" s="62"/>
      <c r="H449" s="62"/>
      <c r="I449" s="62"/>
      <c r="J449" s="62"/>
    </row>
    <row r="450" spans="1:10" ht="18" customHeight="1" x14ac:dyDescent="0.2">
      <c r="A450" s="77"/>
      <c r="B450" s="75" t="s">
        <v>8</v>
      </c>
      <c r="C450" s="77" t="s">
        <v>9</v>
      </c>
      <c r="D450" s="77" t="s">
        <v>10</v>
      </c>
      <c r="E450" s="135" t="s">
        <v>148</v>
      </c>
      <c r="F450" s="135"/>
      <c r="G450" s="76" t="s">
        <v>11</v>
      </c>
      <c r="H450" s="75" t="s">
        <v>12</v>
      </c>
      <c r="I450" s="75" t="s">
        <v>13</v>
      </c>
      <c r="J450" s="75" t="s">
        <v>15</v>
      </c>
    </row>
    <row r="451" spans="1:10" ht="65.099999999999994" customHeight="1" x14ac:dyDescent="0.2">
      <c r="A451" s="73" t="s">
        <v>93</v>
      </c>
      <c r="B451" s="74" t="s">
        <v>490</v>
      </c>
      <c r="C451" s="73" t="s">
        <v>19</v>
      </c>
      <c r="D451" s="73" t="s">
        <v>489</v>
      </c>
      <c r="E451" s="132" t="s">
        <v>145</v>
      </c>
      <c r="F451" s="132"/>
      <c r="G451" s="72" t="s">
        <v>144</v>
      </c>
      <c r="H451" s="71">
        <v>1</v>
      </c>
      <c r="I451" s="70">
        <v>35.94</v>
      </c>
      <c r="J451" s="70">
        <v>35.94</v>
      </c>
    </row>
    <row r="452" spans="1:10" ht="51.95" customHeight="1" x14ac:dyDescent="0.2">
      <c r="A452" s="68" t="s">
        <v>143</v>
      </c>
      <c r="B452" s="69" t="s">
        <v>482</v>
      </c>
      <c r="C452" s="68" t="s">
        <v>19</v>
      </c>
      <c r="D452" s="68" t="s">
        <v>481</v>
      </c>
      <c r="E452" s="133" t="s">
        <v>150</v>
      </c>
      <c r="F452" s="133"/>
      <c r="G452" s="67" t="s">
        <v>149</v>
      </c>
      <c r="H452" s="66">
        <v>3.43E-5</v>
      </c>
      <c r="I452" s="65">
        <v>933315.97</v>
      </c>
      <c r="J452" s="65">
        <v>32.012737799999996</v>
      </c>
    </row>
    <row r="453" spans="1:10" ht="26.1" customHeight="1" x14ac:dyDescent="0.2">
      <c r="A453" s="68" t="s">
        <v>143</v>
      </c>
      <c r="B453" s="69" t="s">
        <v>480</v>
      </c>
      <c r="C453" s="68" t="s">
        <v>19</v>
      </c>
      <c r="D453" s="68" t="s">
        <v>479</v>
      </c>
      <c r="E453" s="133" t="s">
        <v>150</v>
      </c>
      <c r="F453" s="133"/>
      <c r="G453" s="67" t="s">
        <v>149</v>
      </c>
      <c r="H453" s="66">
        <v>3.1999999999999999E-5</v>
      </c>
      <c r="I453" s="65">
        <v>122774.31</v>
      </c>
      <c r="J453" s="65">
        <v>3.9287779</v>
      </c>
    </row>
    <row r="454" spans="1:10" ht="25.5" x14ac:dyDescent="0.2">
      <c r="A454" s="64"/>
      <c r="B454" s="64"/>
      <c r="C454" s="64"/>
      <c r="D454" s="64"/>
      <c r="E454" s="64" t="s">
        <v>139</v>
      </c>
      <c r="F454" s="63">
        <v>0</v>
      </c>
      <c r="G454" s="64" t="s">
        <v>138</v>
      </c>
      <c r="H454" s="63">
        <v>0</v>
      </c>
      <c r="I454" s="64" t="s">
        <v>137</v>
      </c>
      <c r="J454" s="63">
        <v>0</v>
      </c>
    </row>
    <row r="455" spans="1:10" ht="15" thickBot="1" x14ac:dyDescent="0.25">
      <c r="A455" s="64"/>
      <c r="B455" s="64"/>
      <c r="C455" s="64"/>
      <c r="D455" s="64"/>
      <c r="E455" s="64" t="s">
        <v>136</v>
      </c>
      <c r="F455" s="63">
        <v>7.921176</v>
      </c>
      <c r="G455" s="64"/>
      <c r="H455" s="134" t="s">
        <v>135</v>
      </c>
      <c r="I455" s="134"/>
      <c r="J455" s="63">
        <v>43.86</v>
      </c>
    </row>
    <row r="456" spans="1:10" ht="0.95" customHeight="1" thickTop="1" x14ac:dyDescent="0.2">
      <c r="A456" s="62"/>
      <c r="B456" s="62"/>
      <c r="C456" s="62"/>
      <c r="D456" s="62"/>
      <c r="E456" s="62"/>
      <c r="F456" s="62"/>
      <c r="G456" s="62"/>
      <c r="H456" s="62"/>
      <c r="I456" s="62"/>
      <c r="J456" s="62"/>
    </row>
    <row r="457" spans="1:10" ht="18" customHeight="1" x14ac:dyDescent="0.2">
      <c r="A457" s="77"/>
      <c r="B457" s="75" t="s">
        <v>8</v>
      </c>
      <c r="C457" s="77" t="s">
        <v>9</v>
      </c>
      <c r="D457" s="77" t="s">
        <v>10</v>
      </c>
      <c r="E457" s="135" t="s">
        <v>148</v>
      </c>
      <c r="F457" s="135"/>
      <c r="G457" s="76" t="s">
        <v>11</v>
      </c>
      <c r="H457" s="75" t="s">
        <v>12</v>
      </c>
      <c r="I457" s="75" t="s">
        <v>13</v>
      </c>
      <c r="J457" s="75" t="s">
        <v>15</v>
      </c>
    </row>
    <row r="458" spans="1:10" ht="65.099999999999994" customHeight="1" x14ac:dyDescent="0.2">
      <c r="A458" s="73" t="s">
        <v>93</v>
      </c>
      <c r="B458" s="74" t="s">
        <v>488</v>
      </c>
      <c r="C458" s="73" t="s">
        <v>19</v>
      </c>
      <c r="D458" s="73" t="s">
        <v>487</v>
      </c>
      <c r="E458" s="132" t="s">
        <v>145</v>
      </c>
      <c r="F458" s="132"/>
      <c r="G458" s="72" t="s">
        <v>144</v>
      </c>
      <c r="H458" s="71">
        <v>1</v>
      </c>
      <c r="I458" s="70">
        <v>5.87</v>
      </c>
      <c r="J458" s="70">
        <v>5.87</v>
      </c>
    </row>
    <row r="459" spans="1:10" ht="51.95" customHeight="1" x14ac:dyDescent="0.2">
      <c r="A459" s="68" t="s">
        <v>143</v>
      </c>
      <c r="B459" s="69" t="s">
        <v>482</v>
      </c>
      <c r="C459" s="68" t="s">
        <v>19</v>
      </c>
      <c r="D459" s="68" t="s">
        <v>481</v>
      </c>
      <c r="E459" s="133" t="s">
        <v>150</v>
      </c>
      <c r="F459" s="133"/>
      <c r="G459" s="67" t="s">
        <v>149</v>
      </c>
      <c r="H459" s="66">
        <v>5.6999999999999996E-6</v>
      </c>
      <c r="I459" s="65">
        <v>933315.97</v>
      </c>
      <c r="J459" s="65">
        <v>5.3199009999999998</v>
      </c>
    </row>
    <row r="460" spans="1:10" ht="26.1" customHeight="1" x14ac:dyDescent="0.2">
      <c r="A460" s="68" t="s">
        <v>143</v>
      </c>
      <c r="B460" s="69" t="s">
        <v>480</v>
      </c>
      <c r="C460" s="68" t="s">
        <v>19</v>
      </c>
      <c r="D460" s="68" t="s">
        <v>479</v>
      </c>
      <c r="E460" s="133" t="s">
        <v>150</v>
      </c>
      <c r="F460" s="133"/>
      <c r="G460" s="67" t="s">
        <v>149</v>
      </c>
      <c r="H460" s="66">
        <v>4.5000000000000001E-6</v>
      </c>
      <c r="I460" s="65">
        <v>122774.31</v>
      </c>
      <c r="J460" s="65">
        <v>0.55248439999999999</v>
      </c>
    </row>
    <row r="461" spans="1:10" ht="25.5" x14ac:dyDescent="0.2">
      <c r="A461" s="64"/>
      <c r="B461" s="64"/>
      <c r="C461" s="64"/>
      <c r="D461" s="64"/>
      <c r="E461" s="64" t="s">
        <v>139</v>
      </c>
      <c r="F461" s="63">
        <v>0</v>
      </c>
      <c r="G461" s="64" t="s">
        <v>138</v>
      </c>
      <c r="H461" s="63">
        <v>0</v>
      </c>
      <c r="I461" s="64" t="s">
        <v>137</v>
      </c>
      <c r="J461" s="63">
        <v>0</v>
      </c>
    </row>
    <row r="462" spans="1:10" ht="15" thickBot="1" x14ac:dyDescent="0.25">
      <c r="A462" s="64"/>
      <c r="B462" s="64"/>
      <c r="C462" s="64"/>
      <c r="D462" s="64"/>
      <c r="E462" s="64" t="s">
        <v>136</v>
      </c>
      <c r="F462" s="63">
        <v>1.2937479999999999</v>
      </c>
      <c r="G462" s="64"/>
      <c r="H462" s="134" t="s">
        <v>135</v>
      </c>
      <c r="I462" s="134"/>
      <c r="J462" s="63">
        <v>7.16</v>
      </c>
    </row>
    <row r="463" spans="1:10" ht="0.95" customHeight="1" thickTop="1" x14ac:dyDescent="0.2">
      <c r="A463" s="62"/>
      <c r="B463" s="62"/>
      <c r="C463" s="62"/>
      <c r="D463" s="62"/>
      <c r="E463" s="62"/>
      <c r="F463" s="62"/>
      <c r="G463" s="62"/>
      <c r="H463" s="62"/>
      <c r="I463" s="62"/>
      <c r="J463" s="62"/>
    </row>
    <row r="464" spans="1:10" ht="18" customHeight="1" x14ac:dyDescent="0.2">
      <c r="A464" s="77"/>
      <c r="B464" s="75" t="s">
        <v>8</v>
      </c>
      <c r="C464" s="77" t="s">
        <v>9</v>
      </c>
      <c r="D464" s="77" t="s">
        <v>10</v>
      </c>
      <c r="E464" s="135" t="s">
        <v>148</v>
      </c>
      <c r="F464" s="135"/>
      <c r="G464" s="76" t="s">
        <v>11</v>
      </c>
      <c r="H464" s="75" t="s">
        <v>12</v>
      </c>
      <c r="I464" s="75" t="s">
        <v>13</v>
      </c>
      <c r="J464" s="75" t="s">
        <v>15</v>
      </c>
    </row>
    <row r="465" spans="1:10" ht="65.099999999999994" customHeight="1" x14ac:dyDescent="0.2">
      <c r="A465" s="73" t="s">
        <v>93</v>
      </c>
      <c r="B465" s="74" t="s">
        <v>486</v>
      </c>
      <c r="C465" s="73" t="s">
        <v>19</v>
      </c>
      <c r="D465" s="73" t="s">
        <v>485</v>
      </c>
      <c r="E465" s="132" t="s">
        <v>145</v>
      </c>
      <c r="F465" s="132"/>
      <c r="G465" s="72" t="s">
        <v>144</v>
      </c>
      <c r="H465" s="71">
        <v>1</v>
      </c>
      <c r="I465" s="70">
        <v>14.52</v>
      </c>
      <c r="J465" s="70">
        <v>14.52</v>
      </c>
    </row>
    <row r="466" spans="1:10" ht="51.95" customHeight="1" x14ac:dyDescent="0.2">
      <c r="A466" s="68" t="s">
        <v>143</v>
      </c>
      <c r="B466" s="69" t="s">
        <v>482</v>
      </c>
      <c r="C466" s="68" t="s">
        <v>19</v>
      </c>
      <c r="D466" s="68" t="s">
        <v>481</v>
      </c>
      <c r="E466" s="133" t="s">
        <v>150</v>
      </c>
      <c r="F466" s="133"/>
      <c r="G466" s="67" t="s">
        <v>149</v>
      </c>
      <c r="H466" s="66">
        <v>1.4100000000000001E-5</v>
      </c>
      <c r="I466" s="65">
        <v>933315.97</v>
      </c>
      <c r="J466" s="65">
        <v>13.159755199999999</v>
      </c>
    </row>
    <row r="467" spans="1:10" ht="26.1" customHeight="1" x14ac:dyDescent="0.2">
      <c r="A467" s="68" t="s">
        <v>143</v>
      </c>
      <c r="B467" s="69" t="s">
        <v>480</v>
      </c>
      <c r="C467" s="68" t="s">
        <v>19</v>
      </c>
      <c r="D467" s="68" t="s">
        <v>479</v>
      </c>
      <c r="E467" s="133" t="s">
        <v>150</v>
      </c>
      <c r="F467" s="133"/>
      <c r="G467" s="67" t="s">
        <v>149</v>
      </c>
      <c r="H467" s="66">
        <v>1.11E-5</v>
      </c>
      <c r="I467" s="65">
        <v>122774.31</v>
      </c>
      <c r="J467" s="65">
        <v>1.3627948000000001</v>
      </c>
    </row>
    <row r="468" spans="1:10" ht="25.5" x14ac:dyDescent="0.2">
      <c r="A468" s="64"/>
      <c r="B468" s="64"/>
      <c r="C468" s="64"/>
      <c r="D468" s="64"/>
      <c r="E468" s="64" t="s">
        <v>139</v>
      </c>
      <c r="F468" s="63">
        <v>0</v>
      </c>
      <c r="G468" s="64" t="s">
        <v>138</v>
      </c>
      <c r="H468" s="63">
        <v>0</v>
      </c>
      <c r="I468" s="64" t="s">
        <v>137</v>
      </c>
      <c r="J468" s="63">
        <v>0</v>
      </c>
    </row>
    <row r="469" spans="1:10" ht="15" thickBot="1" x14ac:dyDescent="0.25">
      <c r="A469" s="64"/>
      <c r="B469" s="64"/>
      <c r="C469" s="64"/>
      <c r="D469" s="64"/>
      <c r="E469" s="64" t="s">
        <v>136</v>
      </c>
      <c r="F469" s="63">
        <v>3.2002079999999999</v>
      </c>
      <c r="G469" s="64"/>
      <c r="H469" s="134" t="s">
        <v>135</v>
      </c>
      <c r="I469" s="134"/>
      <c r="J469" s="63">
        <v>17.72</v>
      </c>
    </row>
    <row r="470" spans="1:10" ht="0.95" customHeight="1" thickTop="1" x14ac:dyDescent="0.2">
      <c r="A470" s="62"/>
      <c r="B470" s="62"/>
      <c r="C470" s="62"/>
      <c r="D470" s="62"/>
      <c r="E470" s="62"/>
      <c r="F470" s="62"/>
      <c r="G470" s="62"/>
      <c r="H470" s="62"/>
      <c r="I470" s="62"/>
      <c r="J470" s="62"/>
    </row>
    <row r="471" spans="1:10" ht="18" customHeight="1" x14ac:dyDescent="0.2">
      <c r="A471" s="77"/>
      <c r="B471" s="75" t="s">
        <v>8</v>
      </c>
      <c r="C471" s="77" t="s">
        <v>9</v>
      </c>
      <c r="D471" s="77" t="s">
        <v>10</v>
      </c>
      <c r="E471" s="135" t="s">
        <v>148</v>
      </c>
      <c r="F471" s="135"/>
      <c r="G471" s="76" t="s">
        <v>11</v>
      </c>
      <c r="H471" s="75" t="s">
        <v>12</v>
      </c>
      <c r="I471" s="75" t="s">
        <v>13</v>
      </c>
      <c r="J471" s="75" t="s">
        <v>15</v>
      </c>
    </row>
    <row r="472" spans="1:10" ht="65.099999999999994" customHeight="1" x14ac:dyDescent="0.2">
      <c r="A472" s="73" t="s">
        <v>93</v>
      </c>
      <c r="B472" s="74" t="s">
        <v>484</v>
      </c>
      <c r="C472" s="73" t="s">
        <v>19</v>
      </c>
      <c r="D472" s="73" t="s">
        <v>483</v>
      </c>
      <c r="E472" s="132" t="s">
        <v>145</v>
      </c>
      <c r="F472" s="132"/>
      <c r="G472" s="72" t="s">
        <v>144</v>
      </c>
      <c r="H472" s="71">
        <v>1</v>
      </c>
      <c r="I472" s="70">
        <v>64.92</v>
      </c>
      <c r="J472" s="70">
        <v>64.92</v>
      </c>
    </row>
    <row r="473" spans="1:10" ht="51.95" customHeight="1" x14ac:dyDescent="0.2">
      <c r="A473" s="68" t="s">
        <v>143</v>
      </c>
      <c r="B473" s="69" t="s">
        <v>482</v>
      </c>
      <c r="C473" s="68" t="s">
        <v>19</v>
      </c>
      <c r="D473" s="68" t="s">
        <v>481</v>
      </c>
      <c r="E473" s="133" t="s">
        <v>150</v>
      </c>
      <c r="F473" s="133"/>
      <c r="G473" s="67" t="s">
        <v>149</v>
      </c>
      <c r="H473" s="66">
        <v>6.4300000000000004E-5</v>
      </c>
      <c r="I473" s="65">
        <v>933315.97</v>
      </c>
      <c r="J473" s="65">
        <v>60.012216899999999</v>
      </c>
    </row>
    <row r="474" spans="1:10" ht="26.1" customHeight="1" x14ac:dyDescent="0.2">
      <c r="A474" s="68" t="s">
        <v>143</v>
      </c>
      <c r="B474" s="69" t="s">
        <v>480</v>
      </c>
      <c r="C474" s="68" t="s">
        <v>19</v>
      </c>
      <c r="D474" s="68" t="s">
        <v>479</v>
      </c>
      <c r="E474" s="133" t="s">
        <v>150</v>
      </c>
      <c r="F474" s="133"/>
      <c r="G474" s="67" t="s">
        <v>149</v>
      </c>
      <c r="H474" s="66">
        <v>4.0000000000000003E-5</v>
      </c>
      <c r="I474" s="65">
        <v>122774.31</v>
      </c>
      <c r="J474" s="65">
        <v>4.9109724000000003</v>
      </c>
    </row>
    <row r="475" spans="1:10" ht="25.5" x14ac:dyDescent="0.2">
      <c r="A475" s="64"/>
      <c r="B475" s="64"/>
      <c r="C475" s="64"/>
      <c r="D475" s="64"/>
      <c r="E475" s="64" t="s">
        <v>139</v>
      </c>
      <c r="F475" s="63">
        <v>0</v>
      </c>
      <c r="G475" s="64" t="s">
        <v>138</v>
      </c>
      <c r="H475" s="63">
        <v>0</v>
      </c>
      <c r="I475" s="64" t="s">
        <v>137</v>
      </c>
      <c r="J475" s="63">
        <v>0</v>
      </c>
    </row>
    <row r="476" spans="1:10" ht="15" thickBot="1" x14ac:dyDescent="0.25">
      <c r="A476" s="64"/>
      <c r="B476" s="64"/>
      <c r="C476" s="64"/>
      <c r="D476" s="64"/>
      <c r="E476" s="64" t="s">
        <v>136</v>
      </c>
      <c r="F476" s="63">
        <v>14.308368</v>
      </c>
      <c r="G476" s="64"/>
      <c r="H476" s="134" t="s">
        <v>135</v>
      </c>
      <c r="I476" s="134"/>
      <c r="J476" s="63">
        <v>79.23</v>
      </c>
    </row>
    <row r="477" spans="1:10" ht="0.95" customHeight="1" thickTop="1" x14ac:dyDescent="0.2">
      <c r="A477" s="62"/>
      <c r="B477" s="62"/>
      <c r="C477" s="62"/>
      <c r="D477" s="62"/>
      <c r="E477" s="62"/>
      <c r="F477" s="62"/>
      <c r="G477" s="62"/>
      <c r="H477" s="62"/>
      <c r="I477" s="62"/>
      <c r="J477" s="62"/>
    </row>
    <row r="478" spans="1:10" ht="18" customHeight="1" x14ac:dyDescent="0.2">
      <c r="A478" s="77"/>
      <c r="B478" s="75" t="s">
        <v>8</v>
      </c>
      <c r="C478" s="77" t="s">
        <v>9</v>
      </c>
      <c r="D478" s="77" t="s">
        <v>10</v>
      </c>
      <c r="E478" s="135" t="s">
        <v>148</v>
      </c>
      <c r="F478" s="135"/>
      <c r="G478" s="76" t="s">
        <v>11</v>
      </c>
      <c r="H478" s="75" t="s">
        <v>12</v>
      </c>
      <c r="I478" s="75" t="s">
        <v>13</v>
      </c>
      <c r="J478" s="75" t="s">
        <v>15</v>
      </c>
    </row>
    <row r="479" spans="1:10" ht="65.099999999999994" customHeight="1" x14ac:dyDescent="0.2">
      <c r="A479" s="73" t="s">
        <v>93</v>
      </c>
      <c r="B479" s="74" t="s">
        <v>478</v>
      </c>
      <c r="C479" s="73" t="s">
        <v>19</v>
      </c>
      <c r="D479" s="73" t="s">
        <v>477</v>
      </c>
      <c r="E479" s="132" t="s">
        <v>145</v>
      </c>
      <c r="F479" s="132"/>
      <c r="G479" s="72" t="s">
        <v>144</v>
      </c>
      <c r="H479" s="71">
        <v>1</v>
      </c>
      <c r="I479" s="70">
        <v>247.17</v>
      </c>
      <c r="J479" s="70">
        <v>247.17</v>
      </c>
    </row>
    <row r="480" spans="1:10" ht="26.1" customHeight="1" x14ac:dyDescent="0.2">
      <c r="A480" s="68" t="s">
        <v>143</v>
      </c>
      <c r="B480" s="69" t="s">
        <v>142</v>
      </c>
      <c r="C480" s="68" t="s">
        <v>19</v>
      </c>
      <c r="D480" s="68" t="s">
        <v>141</v>
      </c>
      <c r="E480" s="133" t="s">
        <v>140</v>
      </c>
      <c r="F480" s="133"/>
      <c r="G480" s="67" t="s">
        <v>126</v>
      </c>
      <c r="H480" s="66">
        <v>50.34</v>
      </c>
      <c r="I480" s="65">
        <v>4.91</v>
      </c>
      <c r="J480" s="65">
        <v>247.1694</v>
      </c>
    </row>
    <row r="481" spans="1:10" ht="25.5" x14ac:dyDescent="0.2">
      <c r="A481" s="64"/>
      <c r="B481" s="64"/>
      <c r="C481" s="64"/>
      <c r="D481" s="64"/>
      <c r="E481" s="64" t="s">
        <v>139</v>
      </c>
      <c r="F481" s="63">
        <v>0</v>
      </c>
      <c r="G481" s="64" t="s">
        <v>138</v>
      </c>
      <c r="H481" s="63">
        <v>0</v>
      </c>
      <c r="I481" s="64" t="s">
        <v>137</v>
      </c>
      <c r="J481" s="63">
        <v>0</v>
      </c>
    </row>
    <row r="482" spans="1:10" ht="15" thickBot="1" x14ac:dyDescent="0.25">
      <c r="A482" s="64"/>
      <c r="B482" s="64"/>
      <c r="C482" s="64"/>
      <c r="D482" s="64"/>
      <c r="E482" s="64" t="s">
        <v>136</v>
      </c>
      <c r="F482" s="63">
        <v>54.476267999999997</v>
      </c>
      <c r="G482" s="64"/>
      <c r="H482" s="134" t="s">
        <v>135</v>
      </c>
      <c r="I482" s="134"/>
      <c r="J482" s="63">
        <v>301.64999999999998</v>
      </c>
    </row>
    <row r="483" spans="1:10" ht="0.95" customHeight="1" thickTop="1" x14ac:dyDescent="0.2">
      <c r="A483" s="62"/>
      <c r="B483" s="62"/>
      <c r="C483" s="62"/>
      <c r="D483" s="62"/>
      <c r="E483" s="62"/>
      <c r="F483" s="62"/>
      <c r="G483" s="62"/>
      <c r="H483" s="62"/>
      <c r="I483" s="62"/>
      <c r="J483" s="62"/>
    </row>
    <row r="484" spans="1:10" ht="18" customHeight="1" x14ac:dyDescent="0.2">
      <c r="A484" s="77"/>
      <c r="B484" s="75" t="s">
        <v>8</v>
      </c>
      <c r="C484" s="77" t="s">
        <v>9</v>
      </c>
      <c r="D484" s="77" t="s">
        <v>10</v>
      </c>
      <c r="E484" s="135" t="s">
        <v>148</v>
      </c>
      <c r="F484" s="135"/>
      <c r="G484" s="76" t="s">
        <v>11</v>
      </c>
      <c r="H484" s="75" t="s">
        <v>12</v>
      </c>
      <c r="I484" s="75" t="s">
        <v>13</v>
      </c>
      <c r="J484" s="75" t="s">
        <v>15</v>
      </c>
    </row>
    <row r="485" spans="1:10" ht="65.099999999999994" customHeight="1" x14ac:dyDescent="0.2">
      <c r="A485" s="73" t="s">
        <v>93</v>
      </c>
      <c r="B485" s="74" t="s">
        <v>476</v>
      </c>
      <c r="C485" s="73" t="s">
        <v>19</v>
      </c>
      <c r="D485" s="73" t="s">
        <v>475</v>
      </c>
      <c r="E485" s="132" t="s">
        <v>145</v>
      </c>
      <c r="F485" s="132"/>
      <c r="G485" s="72" t="s">
        <v>163</v>
      </c>
      <c r="H485" s="71">
        <v>1</v>
      </c>
      <c r="I485" s="70">
        <v>185.73</v>
      </c>
      <c r="J485" s="70">
        <v>185.73</v>
      </c>
    </row>
    <row r="486" spans="1:10" ht="65.099999999999994" customHeight="1" x14ac:dyDescent="0.2">
      <c r="A486" s="81" t="s">
        <v>159</v>
      </c>
      <c r="B486" s="82" t="s">
        <v>462</v>
      </c>
      <c r="C486" s="81" t="s">
        <v>19</v>
      </c>
      <c r="D486" s="81" t="s">
        <v>461</v>
      </c>
      <c r="E486" s="139" t="s">
        <v>145</v>
      </c>
      <c r="F486" s="139"/>
      <c r="G486" s="80" t="s">
        <v>144</v>
      </c>
      <c r="H486" s="79">
        <v>1</v>
      </c>
      <c r="I486" s="78">
        <v>95.6</v>
      </c>
      <c r="J486" s="78">
        <v>95.6</v>
      </c>
    </row>
    <row r="487" spans="1:10" ht="65.099999999999994" customHeight="1" x14ac:dyDescent="0.2">
      <c r="A487" s="81" t="s">
        <v>159</v>
      </c>
      <c r="B487" s="82" t="s">
        <v>468</v>
      </c>
      <c r="C487" s="81" t="s">
        <v>19</v>
      </c>
      <c r="D487" s="81" t="s">
        <v>467</v>
      </c>
      <c r="E487" s="139" t="s">
        <v>145</v>
      </c>
      <c r="F487" s="139"/>
      <c r="G487" s="80" t="s">
        <v>144</v>
      </c>
      <c r="H487" s="79">
        <v>1</v>
      </c>
      <c r="I487" s="78">
        <v>33.11</v>
      </c>
      <c r="J487" s="78">
        <v>33.11</v>
      </c>
    </row>
    <row r="488" spans="1:10" ht="24" customHeight="1" x14ac:dyDescent="0.2">
      <c r="A488" s="81" t="s">
        <v>159</v>
      </c>
      <c r="B488" s="82" t="s">
        <v>361</v>
      </c>
      <c r="C488" s="81" t="s">
        <v>19</v>
      </c>
      <c r="D488" s="81" t="s">
        <v>360</v>
      </c>
      <c r="E488" s="139" t="s">
        <v>160</v>
      </c>
      <c r="F488" s="139"/>
      <c r="G488" s="80" t="s">
        <v>144</v>
      </c>
      <c r="H488" s="79">
        <v>1</v>
      </c>
      <c r="I488" s="78">
        <v>28.67</v>
      </c>
      <c r="J488" s="78">
        <v>28.67</v>
      </c>
    </row>
    <row r="489" spans="1:10" ht="65.099999999999994" customHeight="1" x14ac:dyDescent="0.2">
      <c r="A489" s="81" t="s">
        <v>159</v>
      </c>
      <c r="B489" s="82" t="s">
        <v>474</v>
      </c>
      <c r="C489" s="81" t="s">
        <v>19</v>
      </c>
      <c r="D489" s="81" t="s">
        <v>473</v>
      </c>
      <c r="E489" s="139" t="s">
        <v>145</v>
      </c>
      <c r="F489" s="139"/>
      <c r="G489" s="80" t="s">
        <v>144</v>
      </c>
      <c r="H489" s="79">
        <v>1</v>
      </c>
      <c r="I489" s="78">
        <v>18.18</v>
      </c>
      <c r="J489" s="78">
        <v>18.18</v>
      </c>
    </row>
    <row r="490" spans="1:10" ht="65.099999999999994" customHeight="1" x14ac:dyDescent="0.2">
      <c r="A490" s="81" t="s">
        <v>159</v>
      </c>
      <c r="B490" s="82" t="s">
        <v>470</v>
      </c>
      <c r="C490" s="81" t="s">
        <v>19</v>
      </c>
      <c r="D490" s="81" t="s">
        <v>469</v>
      </c>
      <c r="E490" s="139" t="s">
        <v>145</v>
      </c>
      <c r="F490" s="139"/>
      <c r="G490" s="80" t="s">
        <v>144</v>
      </c>
      <c r="H490" s="79">
        <v>1</v>
      </c>
      <c r="I490" s="78">
        <v>7.24</v>
      </c>
      <c r="J490" s="78">
        <v>7.24</v>
      </c>
    </row>
    <row r="491" spans="1:10" ht="65.099999999999994" customHeight="1" x14ac:dyDescent="0.2">
      <c r="A491" s="81" t="s">
        <v>159</v>
      </c>
      <c r="B491" s="82" t="s">
        <v>472</v>
      </c>
      <c r="C491" s="81" t="s">
        <v>19</v>
      </c>
      <c r="D491" s="81" t="s">
        <v>471</v>
      </c>
      <c r="E491" s="139" t="s">
        <v>145</v>
      </c>
      <c r="F491" s="139"/>
      <c r="G491" s="80" t="s">
        <v>144</v>
      </c>
      <c r="H491" s="79">
        <v>1</v>
      </c>
      <c r="I491" s="78">
        <v>2.93</v>
      </c>
      <c r="J491" s="78">
        <v>2.93</v>
      </c>
    </row>
    <row r="492" spans="1:10" ht="25.5" x14ac:dyDescent="0.2">
      <c r="A492" s="64"/>
      <c r="B492" s="64"/>
      <c r="C492" s="64"/>
      <c r="D492" s="64"/>
      <c r="E492" s="64" t="s">
        <v>139</v>
      </c>
      <c r="F492" s="63">
        <v>24.53</v>
      </c>
      <c r="G492" s="64" t="s">
        <v>138</v>
      </c>
      <c r="H492" s="63">
        <v>0</v>
      </c>
      <c r="I492" s="64" t="s">
        <v>137</v>
      </c>
      <c r="J492" s="63">
        <v>24.53</v>
      </c>
    </row>
    <row r="493" spans="1:10" ht="15" thickBot="1" x14ac:dyDescent="0.25">
      <c r="A493" s="64"/>
      <c r="B493" s="64"/>
      <c r="C493" s="64"/>
      <c r="D493" s="64"/>
      <c r="E493" s="64" t="s">
        <v>136</v>
      </c>
      <c r="F493" s="63">
        <v>40.934891999999998</v>
      </c>
      <c r="G493" s="64"/>
      <c r="H493" s="134" t="s">
        <v>135</v>
      </c>
      <c r="I493" s="134"/>
      <c r="J493" s="63">
        <v>226.66</v>
      </c>
    </row>
    <row r="494" spans="1:10" ht="0.95" customHeight="1" thickTop="1" x14ac:dyDescent="0.2">
      <c r="A494" s="62"/>
      <c r="B494" s="62"/>
      <c r="C494" s="62"/>
      <c r="D494" s="62"/>
      <c r="E494" s="62"/>
      <c r="F494" s="62"/>
      <c r="G494" s="62"/>
      <c r="H494" s="62"/>
      <c r="I494" s="62"/>
      <c r="J494" s="62"/>
    </row>
    <row r="495" spans="1:10" ht="18" customHeight="1" x14ac:dyDescent="0.2">
      <c r="A495" s="77"/>
      <c r="B495" s="75" t="s">
        <v>8</v>
      </c>
      <c r="C495" s="77" t="s">
        <v>9</v>
      </c>
      <c r="D495" s="77" t="s">
        <v>10</v>
      </c>
      <c r="E495" s="135" t="s">
        <v>148</v>
      </c>
      <c r="F495" s="135"/>
      <c r="G495" s="76" t="s">
        <v>11</v>
      </c>
      <c r="H495" s="75" t="s">
        <v>12</v>
      </c>
      <c r="I495" s="75" t="s">
        <v>13</v>
      </c>
      <c r="J495" s="75" t="s">
        <v>15</v>
      </c>
    </row>
    <row r="496" spans="1:10" ht="65.099999999999994" customHeight="1" x14ac:dyDescent="0.2">
      <c r="A496" s="73" t="s">
        <v>93</v>
      </c>
      <c r="B496" s="74" t="s">
        <v>474</v>
      </c>
      <c r="C496" s="73" t="s">
        <v>19</v>
      </c>
      <c r="D496" s="73" t="s">
        <v>473</v>
      </c>
      <c r="E496" s="132" t="s">
        <v>145</v>
      </c>
      <c r="F496" s="132"/>
      <c r="G496" s="72" t="s">
        <v>144</v>
      </c>
      <c r="H496" s="71">
        <v>1</v>
      </c>
      <c r="I496" s="70">
        <v>18.18</v>
      </c>
      <c r="J496" s="70">
        <v>18.18</v>
      </c>
    </row>
    <row r="497" spans="1:10" ht="51.95" customHeight="1" x14ac:dyDescent="0.2">
      <c r="A497" s="68" t="s">
        <v>143</v>
      </c>
      <c r="B497" s="69" t="s">
        <v>466</v>
      </c>
      <c r="C497" s="68" t="s">
        <v>19</v>
      </c>
      <c r="D497" s="68" t="s">
        <v>465</v>
      </c>
      <c r="E497" s="133" t="s">
        <v>150</v>
      </c>
      <c r="F497" s="133"/>
      <c r="G497" s="67" t="s">
        <v>149</v>
      </c>
      <c r="H497" s="66">
        <v>5.5099999999999998E-5</v>
      </c>
      <c r="I497" s="65">
        <v>28380.55</v>
      </c>
      <c r="J497" s="65">
        <v>1.5637683</v>
      </c>
    </row>
    <row r="498" spans="1:10" ht="51.95" customHeight="1" x14ac:dyDescent="0.2">
      <c r="A498" s="68" t="s">
        <v>143</v>
      </c>
      <c r="B498" s="69" t="s">
        <v>464</v>
      </c>
      <c r="C498" s="68" t="s">
        <v>19</v>
      </c>
      <c r="D498" s="68" t="s">
        <v>463</v>
      </c>
      <c r="E498" s="133" t="s">
        <v>150</v>
      </c>
      <c r="F498" s="133"/>
      <c r="G498" s="67" t="s">
        <v>149</v>
      </c>
      <c r="H498" s="66">
        <v>3.43E-5</v>
      </c>
      <c r="I498" s="65">
        <v>484445.14</v>
      </c>
      <c r="J498" s="65">
        <v>16.616468300000001</v>
      </c>
    </row>
    <row r="499" spans="1:10" ht="25.5" x14ac:dyDescent="0.2">
      <c r="A499" s="64"/>
      <c r="B499" s="64"/>
      <c r="C499" s="64"/>
      <c r="D499" s="64"/>
      <c r="E499" s="64" t="s">
        <v>139</v>
      </c>
      <c r="F499" s="63">
        <v>0</v>
      </c>
      <c r="G499" s="64" t="s">
        <v>138</v>
      </c>
      <c r="H499" s="63">
        <v>0</v>
      </c>
      <c r="I499" s="64" t="s">
        <v>137</v>
      </c>
      <c r="J499" s="63">
        <v>0</v>
      </c>
    </row>
    <row r="500" spans="1:10" ht="15" thickBot="1" x14ac:dyDescent="0.25">
      <c r="A500" s="64"/>
      <c r="B500" s="64"/>
      <c r="C500" s="64"/>
      <c r="D500" s="64"/>
      <c r="E500" s="64" t="s">
        <v>136</v>
      </c>
      <c r="F500" s="63">
        <v>4.0068720000000004</v>
      </c>
      <c r="G500" s="64"/>
      <c r="H500" s="134" t="s">
        <v>135</v>
      </c>
      <c r="I500" s="134"/>
      <c r="J500" s="63">
        <v>22.19</v>
      </c>
    </row>
    <row r="501" spans="1:10" ht="0.95" customHeight="1" thickTop="1" x14ac:dyDescent="0.2">
      <c r="A501" s="62"/>
      <c r="B501" s="62"/>
      <c r="C501" s="62"/>
      <c r="D501" s="62"/>
      <c r="E501" s="62"/>
      <c r="F501" s="62"/>
      <c r="G501" s="62"/>
      <c r="H501" s="62"/>
      <c r="I501" s="62"/>
      <c r="J501" s="62"/>
    </row>
    <row r="502" spans="1:10" ht="18" customHeight="1" x14ac:dyDescent="0.2">
      <c r="A502" s="77"/>
      <c r="B502" s="75" t="s">
        <v>8</v>
      </c>
      <c r="C502" s="77" t="s">
        <v>9</v>
      </c>
      <c r="D502" s="77" t="s">
        <v>10</v>
      </c>
      <c r="E502" s="135" t="s">
        <v>148</v>
      </c>
      <c r="F502" s="135"/>
      <c r="G502" s="76" t="s">
        <v>11</v>
      </c>
      <c r="H502" s="75" t="s">
        <v>12</v>
      </c>
      <c r="I502" s="75" t="s">
        <v>13</v>
      </c>
      <c r="J502" s="75" t="s">
        <v>15</v>
      </c>
    </row>
    <row r="503" spans="1:10" ht="65.099999999999994" customHeight="1" x14ac:dyDescent="0.2">
      <c r="A503" s="73" t="s">
        <v>93</v>
      </c>
      <c r="B503" s="74" t="s">
        <v>472</v>
      </c>
      <c r="C503" s="73" t="s">
        <v>19</v>
      </c>
      <c r="D503" s="73" t="s">
        <v>471</v>
      </c>
      <c r="E503" s="132" t="s">
        <v>145</v>
      </c>
      <c r="F503" s="132"/>
      <c r="G503" s="72" t="s">
        <v>144</v>
      </c>
      <c r="H503" s="71">
        <v>1</v>
      </c>
      <c r="I503" s="70">
        <v>2.93</v>
      </c>
      <c r="J503" s="70">
        <v>2.93</v>
      </c>
    </row>
    <row r="504" spans="1:10" ht="51.95" customHeight="1" x14ac:dyDescent="0.2">
      <c r="A504" s="68" t="s">
        <v>143</v>
      </c>
      <c r="B504" s="69" t="s">
        <v>466</v>
      </c>
      <c r="C504" s="68" t="s">
        <v>19</v>
      </c>
      <c r="D504" s="68" t="s">
        <v>465</v>
      </c>
      <c r="E504" s="133" t="s">
        <v>150</v>
      </c>
      <c r="F504" s="133"/>
      <c r="G504" s="67" t="s">
        <v>149</v>
      </c>
      <c r="H504" s="66">
        <v>5.8000000000000004E-6</v>
      </c>
      <c r="I504" s="65">
        <v>28380.55</v>
      </c>
      <c r="J504" s="65">
        <v>0.16460720000000001</v>
      </c>
    </row>
    <row r="505" spans="1:10" ht="51.95" customHeight="1" x14ac:dyDescent="0.2">
      <c r="A505" s="68" t="s">
        <v>143</v>
      </c>
      <c r="B505" s="69" t="s">
        <v>464</v>
      </c>
      <c r="C505" s="68" t="s">
        <v>19</v>
      </c>
      <c r="D505" s="68" t="s">
        <v>463</v>
      </c>
      <c r="E505" s="133" t="s">
        <v>150</v>
      </c>
      <c r="F505" s="133"/>
      <c r="G505" s="67" t="s">
        <v>149</v>
      </c>
      <c r="H505" s="66">
        <v>5.6999999999999996E-6</v>
      </c>
      <c r="I505" s="65">
        <v>484445.14</v>
      </c>
      <c r="J505" s="65">
        <v>2.7613373000000001</v>
      </c>
    </row>
    <row r="506" spans="1:10" ht="25.5" x14ac:dyDescent="0.2">
      <c r="A506" s="64"/>
      <c r="B506" s="64"/>
      <c r="C506" s="64"/>
      <c r="D506" s="64"/>
      <c r="E506" s="64" t="s">
        <v>139</v>
      </c>
      <c r="F506" s="63">
        <v>0</v>
      </c>
      <c r="G506" s="64" t="s">
        <v>138</v>
      </c>
      <c r="H506" s="63">
        <v>0</v>
      </c>
      <c r="I506" s="64" t="s">
        <v>137</v>
      </c>
      <c r="J506" s="63">
        <v>0</v>
      </c>
    </row>
    <row r="507" spans="1:10" ht="15" thickBot="1" x14ac:dyDescent="0.25">
      <c r="A507" s="64"/>
      <c r="B507" s="64"/>
      <c r="C507" s="64"/>
      <c r="D507" s="64"/>
      <c r="E507" s="64" t="s">
        <v>136</v>
      </c>
      <c r="F507" s="63">
        <v>0.64577200000000001</v>
      </c>
      <c r="G507" s="64"/>
      <c r="H507" s="134" t="s">
        <v>135</v>
      </c>
      <c r="I507" s="134"/>
      <c r="J507" s="63">
        <v>3.58</v>
      </c>
    </row>
    <row r="508" spans="1:10" ht="0.95" customHeight="1" thickTop="1" x14ac:dyDescent="0.2">
      <c r="A508" s="62"/>
      <c r="B508" s="62"/>
      <c r="C508" s="62"/>
      <c r="D508" s="62"/>
      <c r="E508" s="62"/>
      <c r="F508" s="62"/>
      <c r="G508" s="62"/>
      <c r="H508" s="62"/>
      <c r="I508" s="62"/>
      <c r="J508" s="62"/>
    </row>
    <row r="509" spans="1:10" ht="18" customHeight="1" x14ac:dyDescent="0.2">
      <c r="A509" s="77"/>
      <c r="B509" s="75" t="s">
        <v>8</v>
      </c>
      <c r="C509" s="77" t="s">
        <v>9</v>
      </c>
      <c r="D509" s="77" t="s">
        <v>10</v>
      </c>
      <c r="E509" s="135" t="s">
        <v>148</v>
      </c>
      <c r="F509" s="135"/>
      <c r="G509" s="76" t="s">
        <v>11</v>
      </c>
      <c r="H509" s="75" t="s">
        <v>12</v>
      </c>
      <c r="I509" s="75" t="s">
        <v>13</v>
      </c>
      <c r="J509" s="75" t="s">
        <v>15</v>
      </c>
    </row>
    <row r="510" spans="1:10" ht="65.099999999999994" customHeight="1" x14ac:dyDescent="0.2">
      <c r="A510" s="73" t="s">
        <v>93</v>
      </c>
      <c r="B510" s="74" t="s">
        <v>470</v>
      </c>
      <c r="C510" s="73" t="s">
        <v>19</v>
      </c>
      <c r="D510" s="73" t="s">
        <v>469</v>
      </c>
      <c r="E510" s="132" t="s">
        <v>145</v>
      </c>
      <c r="F510" s="132"/>
      <c r="G510" s="72" t="s">
        <v>144</v>
      </c>
      <c r="H510" s="71">
        <v>1</v>
      </c>
      <c r="I510" s="70">
        <v>7.24</v>
      </c>
      <c r="J510" s="70">
        <v>7.24</v>
      </c>
    </row>
    <row r="511" spans="1:10" ht="51.95" customHeight="1" x14ac:dyDescent="0.2">
      <c r="A511" s="68" t="s">
        <v>143</v>
      </c>
      <c r="B511" s="69" t="s">
        <v>466</v>
      </c>
      <c r="C511" s="68" t="s">
        <v>19</v>
      </c>
      <c r="D511" s="68" t="s">
        <v>465</v>
      </c>
      <c r="E511" s="133" t="s">
        <v>150</v>
      </c>
      <c r="F511" s="133"/>
      <c r="G511" s="67" t="s">
        <v>149</v>
      </c>
      <c r="H511" s="66">
        <v>1.4399999999999999E-5</v>
      </c>
      <c r="I511" s="65">
        <v>28380.55</v>
      </c>
      <c r="J511" s="65">
        <v>0.40867989999999998</v>
      </c>
    </row>
    <row r="512" spans="1:10" ht="51.95" customHeight="1" x14ac:dyDescent="0.2">
      <c r="A512" s="68" t="s">
        <v>143</v>
      </c>
      <c r="B512" s="69" t="s">
        <v>464</v>
      </c>
      <c r="C512" s="68" t="s">
        <v>19</v>
      </c>
      <c r="D512" s="68" t="s">
        <v>463</v>
      </c>
      <c r="E512" s="133" t="s">
        <v>150</v>
      </c>
      <c r="F512" s="133"/>
      <c r="G512" s="67" t="s">
        <v>149</v>
      </c>
      <c r="H512" s="66">
        <v>1.4100000000000001E-5</v>
      </c>
      <c r="I512" s="65">
        <v>484445.14</v>
      </c>
      <c r="J512" s="65">
        <v>6.8306765</v>
      </c>
    </row>
    <row r="513" spans="1:10" ht="25.5" x14ac:dyDescent="0.2">
      <c r="A513" s="64"/>
      <c r="B513" s="64"/>
      <c r="C513" s="64"/>
      <c r="D513" s="64"/>
      <c r="E513" s="64" t="s">
        <v>139</v>
      </c>
      <c r="F513" s="63">
        <v>0</v>
      </c>
      <c r="G513" s="64" t="s">
        <v>138</v>
      </c>
      <c r="H513" s="63">
        <v>0</v>
      </c>
      <c r="I513" s="64" t="s">
        <v>137</v>
      </c>
      <c r="J513" s="63">
        <v>0</v>
      </c>
    </row>
    <row r="514" spans="1:10" ht="15" thickBot="1" x14ac:dyDescent="0.25">
      <c r="A514" s="64"/>
      <c r="B514" s="64"/>
      <c r="C514" s="64"/>
      <c r="D514" s="64"/>
      <c r="E514" s="64" t="s">
        <v>136</v>
      </c>
      <c r="F514" s="63">
        <v>1.595696</v>
      </c>
      <c r="G514" s="64"/>
      <c r="H514" s="134" t="s">
        <v>135</v>
      </c>
      <c r="I514" s="134"/>
      <c r="J514" s="63">
        <v>8.84</v>
      </c>
    </row>
    <row r="515" spans="1:10" ht="0.95" customHeight="1" thickTop="1" x14ac:dyDescent="0.2">
      <c r="A515" s="62"/>
      <c r="B515" s="62"/>
      <c r="C515" s="62"/>
      <c r="D515" s="62"/>
      <c r="E515" s="62"/>
      <c r="F515" s="62"/>
      <c r="G515" s="62"/>
      <c r="H515" s="62"/>
      <c r="I515" s="62"/>
      <c r="J515" s="62"/>
    </row>
    <row r="516" spans="1:10" ht="18" customHeight="1" x14ac:dyDescent="0.2">
      <c r="A516" s="77"/>
      <c r="B516" s="75" t="s">
        <v>8</v>
      </c>
      <c r="C516" s="77" t="s">
        <v>9</v>
      </c>
      <c r="D516" s="77" t="s">
        <v>10</v>
      </c>
      <c r="E516" s="135" t="s">
        <v>148</v>
      </c>
      <c r="F516" s="135"/>
      <c r="G516" s="76" t="s">
        <v>11</v>
      </c>
      <c r="H516" s="75" t="s">
        <v>12</v>
      </c>
      <c r="I516" s="75" t="s">
        <v>13</v>
      </c>
      <c r="J516" s="75" t="s">
        <v>15</v>
      </c>
    </row>
    <row r="517" spans="1:10" ht="65.099999999999994" customHeight="1" x14ac:dyDescent="0.2">
      <c r="A517" s="73" t="s">
        <v>93</v>
      </c>
      <c r="B517" s="74" t="s">
        <v>468</v>
      </c>
      <c r="C517" s="73" t="s">
        <v>19</v>
      </c>
      <c r="D517" s="73" t="s">
        <v>467</v>
      </c>
      <c r="E517" s="132" t="s">
        <v>145</v>
      </c>
      <c r="F517" s="132"/>
      <c r="G517" s="72" t="s">
        <v>144</v>
      </c>
      <c r="H517" s="71">
        <v>1</v>
      </c>
      <c r="I517" s="70">
        <v>33.11</v>
      </c>
      <c r="J517" s="70">
        <v>33.11</v>
      </c>
    </row>
    <row r="518" spans="1:10" ht="51.95" customHeight="1" x14ac:dyDescent="0.2">
      <c r="A518" s="68" t="s">
        <v>143</v>
      </c>
      <c r="B518" s="69" t="s">
        <v>466</v>
      </c>
      <c r="C518" s="68" t="s">
        <v>19</v>
      </c>
      <c r="D518" s="68" t="s">
        <v>465</v>
      </c>
      <c r="E518" s="133" t="s">
        <v>150</v>
      </c>
      <c r="F518" s="133"/>
      <c r="G518" s="67" t="s">
        <v>149</v>
      </c>
      <c r="H518" s="66">
        <v>6.8999999999999997E-5</v>
      </c>
      <c r="I518" s="65">
        <v>28380.55</v>
      </c>
      <c r="J518" s="65">
        <v>1.9582580000000001</v>
      </c>
    </row>
    <row r="519" spans="1:10" ht="51.95" customHeight="1" x14ac:dyDescent="0.2">
      <c r="A519" s="68" t="s">
        <v>143</v>
      </c>
      <c r="B519" s="69" t="s">
        <v>464</v>
      </c>
      <c r="C519" s="68" t="s">
        <v>19</v>
      </c>
      <c r="D519" s="68" t="s">
        <v>463</v>
      </c>
      <c r="E519" s="133" t="s">
        <v>150</v>
      </c>
      <c r="F519" s="133"/>
      <c r="G519" s="67" t="s">
        <v>149</v>
      </c>
      <c r="H519" s="66">
        <v>6.4300000000000004E-5</v>
      </c>
      <c r="I519" s="65">
        <v>484445.14</v>
      </c>
      <c r="J519" s="65">
        <v>31.149822499999999</v>
      </c>
    </row>
    <row r="520" spans="1:10" ht="25.5" x14ac:dyDescent="0.2">
      <c r="A520" s="64"/>
      <c r="B520" s="64"/>
      <c r="C520" s="64"/>
      <c r="D520" s="64"/>
      <c r="E520" s="64" t="s">
        <v>139</v>
      </c>
      <c r="F520" s="63">
        <v>0</v>
      </c>
      <c r="G520" s="64" t="s">
        <v>138</v>
      </c>
      <c r="H520" s="63">
        <v>0</v>
      </c>
      <c r="I520" s="64" t="s">
        <v>137</v>
      </c>
      <c r="J520" s="63">
        <v>0</v>
      </c>
    </row>
    <row r="521" spans="1:10" ht="15" thickBot="1" x14ac:dyDescent="0.25">
      <c r="A521" s="64"/>
      <c r="B521" s="64"/>
      <c r="C521" s="64"/>
      <c r="D521" s="64"/>
      <c r="E521" s="64" t="s">
        <v>136</v>
      </c>
      <c r="F521" s="63">
        <v>7.2974439999999996</v>
      </c>
      <c r="G521" s="64"/>
      <c r="H521" s="134" t="s">
        <v>135</v>
      </c>
      <c r="I521" s="134"/>
      <c r="J521" s="63">
        <v>40.409999999999997</v>
      </c>
    </row>
    <row r="522" spans="1:10" ht="0.95" customHeight="1" thickTop="1" x14ac:dyDescent="0.2">
      <c r="A522" s="62"/>
      <c r="B522" s="62"/>
      <c r="C522" s="62"/>
      <c r="D522" s="62"/>
      <c r="E522" s="62"/>
      <c r="F522" s="62"/>
      <c r="G522" s="62"/>
      <c r="H522" s="62"/>
      <c r="I522" s="62"/>
      <c r="J522" s="62"/>
    </row>
    <row r="523" spans="1:10" ht="18" customHeight="1" x14ac:dyDescent="0.2">
      <c r="A523" s="77"/>
      <c r="B523" s="75" t="s">
        <v>8</v>
      </c>
      <c r="C523" s="77" t="s">
        <v>9</v>
      </c>
      <c r="D523" s="77" t="s">
        <v>10</v>
      </c>
      <c r="E523" s="135" t="s">
        <v>148</v>
      </c>
      <c r="F523" s="135"/>
      <c r="G523" s="76" t="s">
        <v>11</v>
      </c>
      <c r="H523" s="75" t="s">
        <v>12</v>
      </c>
      <c r="I523" s="75" t="s">
        <v>13</v>
      </c>
      <c r="J523" s="75" t="s">
        <v>15</v>
      </c>
    </row>
    <row r="524" spans="1:10" ht="65.099999999999994" customHeight="1" x14ac:dyDescent="0.2">
      <c r="A524" s="73" t="s">
        <v>93</v>
      </c>
      <c r="B524" s="74" t="s">
        <v>462</v>
      </c>
      <c r="C524" s="73" t="s">
        <v>19</v>
      </c>
      <c r="D524" s="73" t="s">
        <v>461</v>
      </c>
      <c r="E524" s="132" t="s">
        <v>145</v>
      </c>
      <c r="F524" s="132"/>
      <c r="G524" s="72" t="s">
        <v>144</v>
      </c>
      <c r="H524" s="71">
        <v>1</v>
      </c>
      <c r="I524" s="70">
        <v>95.6</v>
      </c>
      <c r="J524" s="70">
        <v>95.6</v>
      </c>
    </row>
    <row r="525" spans="1:10" ht="26.1" customHeight="1" x14ac:dyDescent="0.2">
      <c r="A525" s="68" t="s">
        <v>143</v>
      </c>
      <c r="B525" s="69" t="s">
        <v>142</v>
      </c>
      <c r="C525" s="68" t="s">
        <v>19</v>
      </c>
      <c r="D525" s="68" t="s">
        <v>141</v>
      </c>
      <c r="E525" s="133" t="s">
        <v>140</v>
      </c>
      <c r="F525" s="133"/>
      <c r="G525" s="67" t="s">
        <v>126</v>
      </c>
      <c r="H525" s="66">
        <v>19.47</v>
      </c>
      <c r="I525" s="65">
        <v>4.91</v>
      </c>
      <c r="J525" s="65">
        <v>95.597700000000003</v>
      </c>
    </row>
    <row r="526" spans="1:10" ht="25.5" x14ac:dyDescent="0.2">
      <c r="A526" s="64"/>
      <c r="B526" s="64"/>
      <c r="C526" s="64"/>
      <c r="D526" s="64"/>
      <c r="E526" s="64" t="s">
        <v>139</v>
      </c>
      <c r="F526" s="63">
        <v>0</v>
      </c>
      <c r="G526" s="64" t="s">
        <v>138</v>
      </c>
      <c r="H526" s="63">
        <v>0</v>
      </c>
      <c r="I526" s="64" t="s">
        <v>137</v>
      </c>
      <c r="J526" s="63">
        <v>0</v>
      </c>
    </row>
    <row r="527" spans="1:10" ht="15" thickBot="1" x14ac:dyDescent="0.25">
      <c r="A527" s="64"/>
      <c r="B527" s="64"/>
      <c r="C527" s="64"/>
      <c r="D527" s="64"/>
      <c r="E527" s="64" t="s">
        <v>136</v>
      </c>
      <c r="F527" s="63">
        <v>21.070239999999998</v>
      </c>
      <c r="G527" s="64"/>
      <c r="H527" s="134" t="s">
        <v>135</v>
      </c>
      <c r="I527" s="134"/>
      <c r="J527" s="63">
        <v>116.67</v>
      </c>
    </row>
    <row r="528" spans="1:10" ht="0.95" customHeight="1" thickTop="1" x14ac:dyDescent="0.2">
      <c r="A528" s="62"/>
      <c r="B528" s="62"/>
      <c r="C528" s="62"/>
      <c r="D528" s="62"/>
      <c r="E528" s="62"/>
      <c r="F528" s="62"/>
      <c r="G528" s="62"/>
      <c r="H528" s="62"/>
      <c r="I528" s="62"/>
      <c r="J528" s="62"/>
    </row>
    <row r="529" spans="1:10" ht="18" customHeight="1" x14ac:dyDescent="0.2">
      <c r="A529" s="77"/>
      <c r="B529" s="75" t="s">
        <v>8</v>
      </c>
      <c r="C529" s="77" t="s">
        <v>9</v>
      </c>
      <c r="D529" s="77" t="s">
        <v>10</v>
      </c>
      <c r="E529" s="135" t="s">
        <v>148</v>
      </c>
      <c r="F529" s="135"/>
      <c r="G529" s="76" t="s">
        <v>11</v>
      </c>
      <c r="H529" s="75" t="s">
        <v>12</v>
      </c>
      <c r="I529" s="75" t="s">
        <v>13</v>
      </c>
      <c r="J529" s="75" t="s">
        <v>15</v>
      </c>
    </row>
    <row r="530" spans="1:10" ht="39" customHeight="1" x14ac:dyDescent="0.2">
      <c r="A530" s="73" t="s">
        <v>93</v>
      </c>
      <c r="B530" s="74" t="s">
        <v>460</v>
      </c>
      <c r="C530" s="73" t="s">
        <v>19</v>
      </c>
      <c r="D530" s="73" t="s">
        <v>459</v>
      </c>
      <c r="E530" s="132" t="s">
        <v>145</v>
      </c>
      <c r="F530" s="132"/>
      <c r="G530" s="72" t="s">
        <v>166</v>
      </c>
      <c r="H530" s="71">
        <v>1</v>
      </c>
      <c r="I530" s="70">
        <v>7.53</v>
      </c>
      <c r="J530" s="70">
        <v>7.53</v>
      </c>
    </row>
    <row r="531" spans="1:10" ht="39" customHeight="1" x14ac:dyDescent="0.2">
      <c r="A531" s="81" t="s">
        <v>159</v>
      </c>
      <c r="B531" s="82" t="s">
        <v>456</v>
      </c>
      <c r="C531" s="81" t="s">
        <v>19</v>
      </c>
      <c r="D531" s="81" t="s">
        <v>455</v>
      </c>
      <c r="E531" s="139" t="s">
        <v>145</v>
      </c>
      <c r="F531" s="139"/>
      <c r="G531" s="80" t="s">
        <v>144</v>
      </c>
      <c r="H531" s="79">
        <v>1</v>
      </c>
      <c r="I531" s="78">
        <v>5.94</v>
      </c>
      <c r="J531" s="78">
        <v>5.94</v>
      </c>
    </row>
    <row r="532" spans="1:10" ht="39" customHeight="1" x14ac:dyDescent="0.2">
      <c r="A532" s="81" t="s">
        <v>159</v>
      </c>
      <c r="B532" s="82" t="s">
        <v>454</v>
      </c>
      <c r="C532" s="81" t="s">
        <v>19</v>
      </c>
      <c r="D532" s="81" t="s">
        <v>453</v>
      </c>
      <c r="E532" s="139" t="s">
        <v>145</v>
      </c>
      <c r="F532" s="139"/>
      <c r="G532" s="80" t="s">
        <v>144</v>
      </c>
      <c r="H532" s="79">
        <v>1</v>
      </c>
      <c r="I532" s="78">
        <v>1.59</v>
      </c>
      <c r="J532" s="78">
        <v>1.59</v>
      </c>
    </row>
    <row r="533" spans="1:10" ht="25.5" x14ac:dyDescent="0.2">
      <c r="A533" s="64"/>
      <c r="B533" s="64"/>
      <c r="C533" s="64"/>
      <c r="D533" s="64"/>
      <c r="E533" s="64" t="s">
        <v>139</v>
      </c>
      <c r="F533" s="63">
        <v>0</v>
      </c>
      <c r="G533" s="64" t="s">
        <v>138</v>
      </c>
      <c r="H533" s="63">
        <v>0</v>
      </c>
      <c r="I533" s="64" t="s">
        <v>137</v>
      </c>
      <c r="J533" s="63">
        <v>0</v>
      </c>
    </row>
    <row r="534" spans="1:10" ht="15" thickBot="1" x14ac:dyDescent="0.25">
      <c r="A534" s="64"/>
      <c r="B534" s="64"/>
      <c r="C534" s="64"/>
      <c r="D534" s="64"/>
      <c r="E534" s="64" t="s">
        <v>136</v>
      </c>
      <c r="F534" s="63">
        <v>1.6596120000000001</v>
      </c>
      <c r="G534" s="64"/>
      <c r="H534" s="134" t="s">
        <v>135</v>
      </c>
      <c r="I534" s="134"/>
      <c r="J534" s="63">
        <v>9.19</v>
      </c>
    </row>
    <row r="535" spans="1:10" ht="0.95" customHeight="1" thickTop="1" x14ac:dyDescent="0.2">
      <c r="A535" s="62"/>
      <c r="B535" s="62"/>
      <c r="C535" s="62"/>
      <c r="D535" s="62"/>
      <c r="E535" s="62"/>
      <c r="F535" s="62"/>
      <c r="G535" s="62"/>
      <c r="H535" s="62"/>
      <c r="I535" s="62"/>
      <c r="J535" s="62"/>
    </row>
    <row r="536" spans="1:10" ht="18" customHeight="1" x14ac:dyDescent="0.2">
      <c r="A536" s="77"/>
      <c r="B536" s="75" t="s">
        <v>8</v>
      </c>
      <c r="C536" s="77" t="s">
        <v>9</v>
      </c>
      <c r="D536" s="77" t="s">
        <v>10</v>
      </c>
      <c r="E536" s="135" t="s">
        <v>148</v>
      </c>
      <c r="F536" s="135"/>
      <c r="G536" s="76" t="s">
        <v>11</v>
      </c>
      <c r="H536" s="75" t="s">
        <v>12</v>
      </c>
      <c r="I536" s="75" t="s">
        <v>13</v>
      </c>
      <c r="J536" s="75" t="s">
        <v>15</v>
      </c>
    </row>
    <row r="537" spans="1:10" ht="39" customHeight="1" x14ac:dyDescent="0.2">
      <c r="A537" s="73" t="s">
        <v>93</v>
      </c>
      <c r="B537" s="74" t="s">
        <v>458</v>
      </c>
      <c r="C537" s="73" t="s">
        <v>19</v>
      </c>
      <c r="D537" s="73" t="s">
        <v>457</v>
      </c>
      <c r="E537" s="132" t="s">
        <v>145</v>
      </c>
      <c r="F537" s="132"/>
      <c r="G537" s="72" t="s">
        <v>163</v>
      </c>
      <c r="H537" s="71">
        <v>1</v>
      </c>
      <c r="I537" s="70">
        <v>27.25</v>
      </c>
      <c r="J537" s="70">
        <v>27.25</v>
      </c>
    </row>
    <row r="538" spans="1:10" ht="39" customHeight="1" x14ac:dyDescent="0.2">
      <c r="A538" s="81" t="s">
        <v>159</v>
      </c>
      <c r="B538" s="82" t="s">
        <v>456</v>
      </c>
      <c r="C538" s="81" t="s">
        <v>19</v>
      </c>
      <c r="D538" s="81" t="s">
        <v>455</v>
      </c>
      <c r="E538" s="139" t="s">
        <v>145</v>
      </c>
      <c r="F538" s="139"/>
      <c r="G538" s="80" t="s">
        <v>144</v>
      </c>
      <c r="H538" s="79">
        <v>1</v>
      </c>
      <c r="I538" s="78">
        <v>5.94</v>
      </c>
      <c r="J538" s="78">
        <v>5.94</v>
      </c>
    </row>
    <row r="539" spans="1:10" ht="39" customHeight="1" x14ac:dyDescent="0.2">
      <c r="A539" s="81" t="s">
        <v>159</v>
      </c>
      <c r="B539" s="82" t="s">
        <v>454</v>
      </c>
      <c r="C539" s="81" t="s">
        <v>19</v>
      </c>
      <c r="D539" s="81" t="s">
        <v>453</v>
      </c>
      <c r="E539" s="139" t="s">
        <v>145</v>
      </c>
      <c r="F539" s="139"/>
      <c r="G539" s="80" t="s">
        <v>144</v>
      </c>
      <c r="H539" s="79">
        <v>1</v>
      </c>
      <c r="I539" s="78">
        <v>1.59</v>
      </c>
      <c r="J539" s="78">
        <v>1.59</v>
      </c>
    </row>
    <row r="540" spans="1:10" ht="39" customHeight="1" x14ac:dyDescent="0.2">
      <c r="A540" s="81" t="s">
        <v>159</v>
      </c>
      <c r="B540" s="82" t="s">
        <v>452</v>
      </c>
      <c r="C540" s="81" t="s">
        <v>19</v>
      </c>
      <c r="D540" s="81" t="s">
        <v>451</v>
      </c>
      <c r="E540" s="139" t="s">
        <v>145</v>
      </c>
      <c r="F540" s="139"/>
      <c r="G540" s="80" t="s">
        <v>144</v>
      </c>
      <c r="H540" s="79">
        <v>1</v>
      </c>
      <c r="I540" s="78">
        <v>7.44</v>
      </c>
      <c r="J540" s="78">
        <v>7.44</v>
      </c>
    </row>
    <row r="541" spans="1:10" ht="39" customHeight="1" x14ac:dyDescent="0.2">
      <c r="A541" s="81" t="s">
        <v>159</v>
      </c>
      <c r="B541" s="82" t="s">
        <v>448</v>
      </c>
      <c r="C541" s="81" t="s">
        <v>19</v>
      </c>
      <c r="D541" s="81" t="s">
        <v>447</v>
      </c>
      <c r="E541" s="139" t="s">
        <v>145</v>
      </c>
      <c r="F541" s="139"/>
      <c r="G541" s="80" t="s">
        <v>144</v>
      </c>
      <c r="H541" s="79">
        <v>1</v>
      </c>
      <c r="I541" s="78">
        <v>12.28</v>
      </c>
      <c r="J541" s="78">
        <v>12.28</v>
      </c>
    </row>
    <row r="542" spans="1:10" ht="25.5" x14ac:dyDescent="0.2">
      <c r="A542" s="64"/>
      <c r="B542" s="64"/>
      <c r="C542" s="64"/>
      <c r="D542" s="64"/>
      <c r="E542" s="64" t="s">
        <v>139</v>
      </c>
      <c r="F542" s="63">
        <v>0</v>
      </c>
      <c r="G542" s="64" t="s">
        <v>138</v>
      </c>
      <c r="H542" s="63">
        <v>0</v>
      </c>
      <c r="I542" s="64" t="s">
        <v>137</v>
      </c>
      <c r="J542" s="63">
        <v>0</v>
      </c>
    </row>
    <row r="543" spans="1:10" ht="15" thickBot="1" x14ac:dyDescent="0.25">
      <c r="A543" s="64"/>
      <c r="B543" s="64"/>
      <c r="C543" s="64"/>
      <c r="D543" s="64"/>
      <c r="E543" s="64" t="s">
        <v>136</v>
      </c>
      <c r="F543" s="63">
        <v>6.0058999999999996</v>
      </c>
      <c r="G543" s="64"/>
      <c r="H543" s="134" t="s">
        <v>135</v>
      </c>
      <c r="I543" s="134"/>
      <c r="J543" s="63">
        <v>33.26</v>
      </c>
    </row>
    <row r="544" spans="1:10" ht="0.95" customHeight="1" thickTop="1" x14ac:dyDescent="0.2">
      <c r="A544" s="62"/>
      <c r="B544" s="62"/>
      <c r="C544" s="62"/>
      <c r="D544" s="62"/>
      <c r="E544" s="62"/>
      <c r="F544" s="62"/>
      <c r="G544" s="62"/>
      <c r="H544" s="62"/>
      <c r="I544" s="62"/>
      <c r="J544" s="62"/>
    </row>
    <row r="545" spans="1:10" ht="18" customHeight="1" x14ac:dyDescent="0.2">
      <c r="A545" s="77"/>
      <c r="B545" s="75" t="s">
        <v>8</v>
      </c>
      <c r="C545" s="77" t="s">
        <v>9</v>
      </c>
      <c r="D545" s="77" t="s">
        <v>10</v>
      </c>
      <c r="E545" s="135" t="s">
        <v>148</v>
      </c>
      <c r="F545" s="135"/>
      <c r="G545" s="76" t="s">
        <v>11</v>
      </c>
      <c r="H545" s="75" t="s">
        <v>12</v>
      </c>
      <c r="I545" s="75" t="s">
        <v>13</v>
      </c>
      <c r="J545" s="75" t="s">
        <v>15</v>
      </c>
    </row>
    <row r="546" spans="1:10" ht="39" customHeight="1" x14ac:dyDescent="0.2">
      <c r="A546" s="73" t="s">
        <v>93</v>
      </c>
      <c r="B546" s="74" t="s">
        <v>456</v>
      </c>
      <c r="C546" s="73" t="s">
        <v>19</v>
      </c>
      <c r="D546" s="73" t="s">
        <v>455</v>
      </c>
      <c r="E546" s="132" t="s">
        <v>145</v>
      </c>
      <c r="F546" s="132"/>
      <c r="G546" s="72" t="s">
        <v>144</v>
      </c>
      <c r="H546" s="71">
        <v>1</v>
      </c>
      <c r="I546" s="70">
        <v>5.94</v>
      </c>
      <c r="J546" s="70">
        <v>5.94</v>
      </c>
    </row>
    <row r="547" spans="1:10" ht="39" customHeight="1" x14ac:dyDescent="0.2">
      <c r="A547" s="68" t="s">
        <v>143</v>
      </c>
      <c r="B547" s="69" t="s">
        <v>450</v>
      </c>
      <c r="C547" s="68" t="s">
        <v>19</v>
      </c>
      <c r="D547" s="68" t="s">
        <v>449</v>
      </c>
      <c r="E547" s="133" t="s">
        <v>150</v>
      </c>
      <c r="F547" s="133"/>
      <c r="G547" s="67" t="s">
        <v>149</v>
      </c>
      <c r="H547" s="66">
        <v>5.3300000000000001E-5</v>
      </c>
      <c r="I547" s="65">
        <v>111517.36</v>
      </c>
      <c r="J547" s="65">
        <v>5.9438753000000002</v>
      </c>
    </row>
    <row r="548" spans="1:10" ht="25.5" x14ac:dyDescent="0.2">
      <c r="A548" s="64"/>
      <c r="B548" s="64"/>
      <c r="C548" s="64"/>
      <c r="D548" s="64"/>
      <c r="E548" s="64" t="s">
        <v>139</v>
      </c>
      <c r="F548" s="63">
        <v>0</v>
      </c>
      <c r="G548" s="64" t="s">
        <v>138</v>
      </c>
      <c r="H548" s="63">
        <v>0</v>
      </c>
      <c r="I548" s="64" t="s">
        <v>137</v>
      </c>
      <c r="J548" s="63">
        <v>0</v>
      </c>
    </row>
    <row r="549" spans="1:10" ht="15" thickBot="1" x14ac:dyDescent="0.25">
      <c r="A549" s="64"/>
      <c r="B549" s="64"/>
      <c r="C549" s="64"/>
      <c r="D549" s="64"/>
      <c r="E549" s="64" t="s">
        <v>136</v>
      </c>
      <c r="F549" s="63">
        <v>1.3091759999999999</v>
      </c>
      <c r="G549" s="64"/>
      <c r="H549" s="134" t="s">
        <v>135</v>
      </c>
      <c r="I549" s="134"/>
      <c r="J549" s="63">
        <v>7.25</v>
      </c>
    </row>
    <row r="550" spans="1:10" ht="0.95" customHeight="1" thickTop="1" x14ac:dyDescent="0.2">
      <c r="A550" s="62"/>
      <c r="B550" s="62"/>
      <c r="C550" s="62"/>
      <c r="D550" s="62"/>
      <c r="E550" s="62"/>
      <c r="F550" s="62"/>
      <c r="G550" s="62"/>
      <c r="H550" s="62"/>
      <c r="I550" s="62"/>
      <c r="J550" s="62"/>
    </row>
    <row r="551" spans="1:10" ht="18" customHeight="1" x14ac:dyDescent="0.2">
      <c r="A551" s="77"/>
      <c r="B551" s="75" t="s">
        <v>8</v>
      </c>
      <c r="C551" s="77" t="s">
        <v>9</v>
      </c>
      <c r="D551" s="77" t="s">
        <v>10</v>
      </c>
      <c r="E551" s="135" t="s">
        <v>148</v>
      </c>
      <c r="F551" s="135"/>
      <c r="G551" s="76" t="s">
        <v>11</v>
      </c>
      <c r="H551" s="75" t="s">
        <v>12</v>
      </c>
      <c r="I551" s="75" t="s">
        <v>13</v>
      </c>
      <c r="J551" s="75" t="s">
        <v>15</v>
      </c>
    </row>
    <row r="552" spans="1:10" ht="39" customHeight="1" x14ac:dyDescent="0.2">
      <c r="A552" s="73" t="s">
        <v>93</v>
      </c>
      <c r="B552" s="74" t="s">
        <v>454</v>
      </c>
      <c r="C552" s="73" t="s">
        <v>19</v>
      </c>
      <c r="D552" s="73" t="s">
        <v>453</v>
      </c>
      <c r="E552" s="132" t="s">
        <v>145</v>
      </c>
      <c r="F552" s="132"/>
      <c r="G552" s="72" t="s">
        <v>144</v>
      </c>
      <c r="H552" s="71">
        <v>1</v>
      </c>
      <c r="I552" s="70">
        <v>1.59</v>
      </c>
      <c r="J552" s="70">
        <v>1.59</v>
      </c>
    </row>
    <row r="553" spans="1:10" ht="39" customHeight="1" x14ac:dyDescent="0.2">
      <c r="A553" s="68" t="s">
        <v>143</v>
      </c>
      <c r="B553" s="69" t="s">
        <v>450</v>
      </c>
      <c r="C553" s="68" t="s">
        <v>19</v>
      </c>
      <c r="D553" s="68" t="s">
        <v>449</v>
      </c>
      <c r="E553" s="133" t="s">
        <v>150</v>
      </c>
      <c r="F553" s="133"/>
      <c r="G553" s="67" t="s">
        <v>149</v>
      </c>
      <c r="H553" s="66">
        <v>1.43E-5</v>
      </c>
      <c r="I553" s="65">
        <v>111517.36</v>
      </c>
      <c r="J553" s="65">
        <v>1.5946982000000001</v>
      </c>
    </row>
    <row r="554" spans="1:10" ht="25.5" x14ac:dyDescent="0.2">
      <c r="A554" s="64"/>
      <c r="B554" s="64"/>
      <c r="C554" s="64"/>
      <c r="D554" s="64"/>
      <c r="E554" s="64" t="s">
        <v>139</v>
      </c>
      <c r="F554" s="63">
        <v>0</v>
      </c>
      <c r="G554" s="64" t="s">
        <v>138</v>
      </c>
      <c r="H554" s="63">
        <v>0</v>
      </c>
      <c r="I554" s="64" t="s">
        <v>137</v>
      </c>
      <c r="J554" s="63">
        <v>0</v>
      </c>
    </row>
    <row r="555" spans="1:10" ht="15" thickBot="1" x14ac:dyDescent="0.25">
      <c r="A555" s="64"/>
      <c r="B555" s="64"/>
      <c r="C555" s="64"/>
      <c r="D555" s="64"/>
      <c r="E555" s="64" t="s">
        <v>136</v>
      </c>
      <c r="F555" s="63">
        <v>0.35043600000000003</v>
      </c>
      <c r="G555" s="64"/>
      <c r="H555" s="134" t="s">
        <v>135</v>
      </c>
      <c r="I555" s="134"/>
      <c r="J555" s="63">
        <v>1.94</v>
      </c>
    </row>
    <row r="556" spans="1:10" ht="0.95" customHeight="1" thickTop="1" x14ac:dyDescent="0.2">
      <c r="A556" s="62"/>
      <c r="B556" s="62"/>
      <c r="C556" s="62"/>
      <c r="D556" s="62"/>
      <c r="E556" s="62"/>
      <c r="F556" s="62"/>
      <c r="G556" s="62"/>
      <c r="H556" s="62"/>
      <c r="I556" s="62"/>
      <c r="J556" s="62"/>
    </row>
    <row r="557" spans="1:10" ht="18" customHeight="1" x14ac:dyDescent="0.2">
      <c r="A557" s="77"/>
      <c r="B557" s="75" t="s">
        <v>8</v>
      </c>
      <c r="C557" s="77" t="s">
        <v>9</v>
      </c>
      <c r="D557" s="77" t="s">
        <v>10</v>
      </c>
      <c r="E557" s="135" t="s">
        <v>148</v>
      </c>
      <c r="F557" s="135"/>
      <c r="G557" s="76" t="s">
        <v>11</v>
      </c>
      <c r="H557" s="75" t="s">
        <v>12</v>
      </c>
      <c r="I557" s="75" t="s">
        <v>13</v>
      </c>
      <c r="J557" s="75" t="s">
        <v>15</v>
      </c>
    </row>
    <row r="558" spans="1:10" ht="39" customHeight="1" x14ac:dyDescent="0.2">
      <c r="A558" s="73" t="s">
        <v>93</v>
      </c>
      <c r="B558" s="74" t="s">
        <v>452</v>
      </c>
      <c r="C558" s="73" t="s">
        <v>19</v>
      </c>
      <c r="D558" s="73" t="s">
        <v>451</v>
      </c>
      <c r="E558" s="132" t="s">
        <v>145</v>
      </c>
      <c r="F558" s="132"/>
      <c r="G558" s="72" t="s">
        <v>144</v>
      </c>
      <c r="H558" s="71">
        <v>1</v>
      </c>
      <c r="I558" s="70">
        <v>7.44</v>
      </c>
      <c r="J558" s="70">
        <v>7.44</v>
      </c>
    </row>
    <row r="559" spans="1:10" ht="39" customHeight="1" x14ac:dyDescent="0.2">
      <c r="A559" s="68" t="s">
        <v>143</v>
      </c>
      <c r="B559" s="69" t="s">
        <v>450</v>
      </c>
      <c r="C559" s="68" t="s">
        <v>19</v>
      </c>
      <c r="D559" s="68" t="s">
        <v>449</v>
      </c>
      <c r="E559" s="133" t="s">
        <v>150</v>
      </c>
      <c r="F559" s="133"/>
      <c r="G559" s="67" t="s">
        <v>149</v>
      </c>
      <c r="H559" s="66">
        <v>6.6699999999999995E-5</v>
      </c>
      <c r="I559" s="65">
        <v>111517.36</v>
      </c>
      <c r="J559" s="65">
        <v>7.4382079000000001</v>
      </c>
    </row>
    <row r="560" spans="1:10" ht="25.5" x14ac:dyDescent="0.2">
      <c r="A560" s="64"/>
      <c r="B560" s="64"/>
      <c r="C560" s="64"/>
      <c r="D560" s="64"/>
      <c r="E560" s="64" t="s">
        <v>139</v>
      </c>
      <c r="F560" s="63">
        <v>0</v>
      </c>
      <c r="G560" s="64" t="s">
        <v>138</v>
      </c>
      <c r="H560" s="63">
        <v>0</v>
      </c>
      <c r="I560" s="64" t="s">
        <v>137</v>
      </c>
      <c r="J560" s="63">
        <v>0</v>
      </c>
    </row>
    <row r="561" spans="1:10" ht="15" thickBot="1" x14ac:dyDescent="0.25">
      <c r="A561" s="64"/>
      <c r="B561" s="64"/>
      <c r="C561" s="64"/>
      <c r="D561" s="64"/>
      <c r="E561" s="64" t="s">
        <v>136</v>
      </c>
      <c r="F561" s="63">
        <v>1.6397759999999999</v>
      </c>
      <c r="G561" s="64"/>
      <c r="H561" s="134" t="s">
        <v>135</v>
      </c>
      <c r="I561" s="134"/>
      <c r="J561" s="63">
        <v>9.08</v>
      </c>
    </row>
    <row r="562" spans="1:10" ht="0.95" customHeight="1" thickTop="1" x14ac:dyDescent="0.2">
      <c r="A562" s="62"/>
      <c r="B562" s="62"/>
      <c r="C562" s="62"/>
      <c r="D562" s="62"/>
      <c r="E562" s="62"/>
      <c r="F562" s="62"/>
      <c r="G562" s="62"/>
      <c r="H562" s="62"/>
      <c r="I562" s="62"/>
      <c r="J562" s="62"/>
    </row>
    <row r="563" spans="1:10" ht="18" customHeight="1" x14ac:dyDescent="0.2">
      <c r="A563" s="77"/>
      <c r="B563" s="75" t="s">
        <v>8</v>
      </c>
      <c r="C563" s="77" t="s">
        <v>9</v>
      </c>
      <c r="D563" s="77" t="s">
        <v>10</v>
      </c>
      <c r="E563" s="135" t="s">
        <v>148</v>
      </c>
      <c r="F563" s="135"/>
      <c r="G563" s="76" t="s">
        <v>11</v>
      </c>
      <c r="H563" s="75" t="s">
        <v>12</v>
      </c>
      <c r="I563" s="75" t="s">
        <v>13</v>
      </c>
      <c r="J563" s="75" t="s">
        <v>15</v>
      </c>
    </row>
    <row r="564" spans="1:10" ht="39" customHeight="1" x14ac:dyDescent="0.2">
      <c r="A564" s="73" t="s">
        <v>93</v>
      </c>
      <c r="B564" s="74" t="s">
        <v>448</v>
      </c>
      <c r="C564" s="73" t="s">
        <v>19</v>
      </c>
      <c r="D564" s="73" t="s">
        <v>447</v>
      </c>
      <c r="E564" s="132" t="s">
        <v>145</v>
      </c>
      <c r="F564" s="132"/>
      <c r="G564" s="72" t="s">
        <v>144</v>
      </c>
      <c r="H564" s="71">
        <v>1</v>
      </c>
      <c r="I564" s="70">
        <v>12.28</v>
      </c>
      <c r="J564" s="70">
        <v>12.28</v>
      </c>
    </row>
    <row r="565" spans="1:10" ht="26.1" customHeight="1" x14ac:dyDescent="0.2">
      <c r="A565" s="68" t="s">
        <v>143</v>
      </c>
      <c r="B565" s="69" t="s">
        <v>142</v>
      </c>
      <c r="C565" s="68" t="s">
        <v>19</v>
      </c>
      <c r="D565" s="68" t="s">
        <v>141</v>
      </c>
      <c r="E565" s="133" t="s">
        <v>140</v>
      </c>
      <c r="F565" s="133"/>
      <c r="G565" s="67" t="s">
        <v>126</v>
      </c>
      <c r="H565" s="66">
        <v>2.5</v>
      </c>
      <c r="I565" s="65">
        <v>4.91</v>
      </c>
      <c r="J565" s="65">
        <v>12.275</v>
      </c>
    </row>
    <row r="566" spans="1:10" ht="25.5" x14ac:dyDescent="0.2">
      <c r="A566" s="64"/>
      <c r="B566" s="64"/>
      <c r="C566" s="64"/>
      <c r="D566" s="64"/>
      <c r="E566" s="64" t="s">
        <v>139</v>
      </c>
      <c r="F566" s="63">
        <v>0</v>
      </c>
      <c r="G566" s="64" t="s">
        <v>138</v>
      </c>
      <c r="H566" s="63">
        <v>0</v>
      </c>
      <c r="I566" s="64" t="s">
        <v>137</v>
      </c>
      <c r="J566" s="63">
        <v>0</v>
      </c>
    </row>
    <row r="567" spans="1:10" ht="15" thickBot="1" x14ac:dyDescent="0.25">
      <c r="A567" s="64"/>
      <c r="B567" s="64"/>
      <c r="C567" s="64"/>
      <c r="D567" s="64"/>
      <c r="E567" s="64" t="s">
        <v>136</v>
      </c>
      <c r="F567" s="63">
        <v>2.706512</v>
      </c>
      <c r="G567" s="64"/>
      <c r="H567" s="134" t="s">
        <v>135</v>
      </c>
      <c r="I567" s="134"/>
      <c r="J567" s="63">
        <v>14.99</v>
      </c>
    </row>
    <row r="568" spans="1:10" ht="0.95" customHeight="1" thickTop="1" x14ac:dyDescent="0.2">
      <c r="A568" s="62"/>
      <c r="B568" s="62"/>
      <c r="C568" s="62"/>
      <c r="D568" s="62"/>
      <c r="E568" s="62"/>
      <c r="F568" s="62"/>
      <c r="G568" s="62"/>
      <c r="H568" s="62"/>
      <c r="I568" s="62"/>
      <c r="J568" s="62"/>
    </row>
    <row r="569" spans="1:10" ht="18" customHeight="1" x14ac:dyDescent="0.2">
      <c r="A569" s="77"/>
      <c r="B569" s="75" t="s">
        <v>8</v>
      </c>
      <c r="C569" s="77" t="s">
        <v>9</v>
      </c>
      <c r="D569" s="77" t="s">
        <v>10</v>
      </c>
      <c r="E569" s="135" t="s">
        <v>148</v>
      </c>
      <c r="F569" s="135"/>
      <c r="G569" s="76" t="s">
        <v>11</v>
      </c>
      <c r="H569" s="75" t="s">
        <v>12</v>
      </c>
      <c r="I569" s="75" t="s">
        <v>13</v>
      </c>
      <c r="J569" s="75" t="s">
        <v>15</v>
      </c>
    </row>
    <row r="570" spans="1:10" ht="26.1" customHeight="1" x14ac:dyDescent="0.2">
      <c r="A570" s="73" t="s">
        <v>93</v>
      </c>
      <c r="B570" s="74" t="s">
        <v>446</v>
      </c>
      <c r="C570" s="73" t="s">
        <v>19</v>
      </c>
      <c r="D570" s="73" t="s">
        <v>445</v>
      </c>
      <c r="E570" s="132" t="s">
        <v>380</v>
      </c>
      <c r="F570" s="132"/>
      <c r="G570" s="72" t="s">
        <v>39</v>
      </c>
      <c r="H570" s="71">
        <v>1</v>
      </c>
      <c r="I570" s="70">
        <v>533.54999999999995</v>
      </c>
      <c r="J570" s="70">
        <v>533.54999999999995</v>
      </c>
    </row>
    <row r="571" spans="1:10" ht="24" customHeight="1" x14ac:dyDescent="0.2">
      <c r="A571" s="81" t="s">
        <v>159</v>
      </c>
      <c r="B571" s="82" t="s">
        <v>293</v>
      </c>
      <c r="C571" s="81" t="s">
        <v>19</v>
      </c>
      <c r="D571" s="81" t="s">
        <v>292</v>
      </c>
      <c r="E571" s="139" t="s">
        <v>160</v>
      </c>
      <c r="F571" s="139"/>
      <c r="G571" s="80" t="s">
        <v>144</v>
      </c>
      <c r="H571" s="79">
        <v>1.6701999999999999</v>
      </c>
      <c r="I571" s="78">
        <v>26.26</v>
      </c>
      <c r="J571" s="78">
        <v>43.859451999999997</v>
      </c>
    </row>
    <row r="572" spans="1:10" ht="24" customHeight="1" x14ac:dyDescent="0.2">
      <c r="A572" s="81" t="s">
        <v>159</v>
      </c>
      <c r="B572" s="82" t="s">
        <v>231</v>
      </c>
      <c r="C572" s="81" t="s">
        <v>19</v>
      </c>
      <c r="D572" s="81" t="s">
        <v>230</v>
      </c>
      <c r="E572" s="139" t="s">
        <v>160</v>
      </c>
      <c r="F572" s="139"/>
      <c r="G572" s="80" t="s">
        <v>144</v>
      </c>
      <c r="H572" s="79">
        <v>6.4683999999999999</v>
      </c>
      <c r="I572" s="78">
        <v>19.11</v>
      </c>
      <c r="J572" s="78">
        <v>123.611124</v>
      </c>
    </row>
    <row r="573" spans="1:10" ht="39" customHeight="1" x14ac:dyDescent="0.2">
      <c r="A573" s="81" t="s">
        <v>159</v>
      </c>
      <c r="B573" s="82" t="s">
        <v>184</v>
      </c>
      <c r="C573" s="81" t="s">
        <v>19</v>
      </c>
      <c r="D573" s="81" t="s">
        <v>183</v>
      </c>
      <c r="E573" s="139" t="s">
        <v>145</v>
      </c>
      <c r="F573" s="139"/>
      <c r="G573" s="80" t="s">
        <v>163</v>
      </c>
      <c r="H573" s="79">
        <v>0.2198</v>
      </c>
      <c r="I573" s="78">
        <v>1.1299999999999999</v>
      </c>
      <c r="J573" s="78">
        <v>0.24837400000000001</v>
      </c>
    </row>
    <row r="574" spans="1:10" ht="39" customHeight="1" x14ac:dyDescent="0.2">
      <c r="A574" s="81" t="s">
        <v>159</v>
      </c>
      <c r="B574" s="82" t="s">
        <v>186</v>
      </c>
      <c r="C574" s="81" t="s">
        <v>19</v>
      </c>
      <c r="D574" s="81" t="s">
        <v>185</v>
      </c>
      <c r="E574" s="139" t="s">
        <v>145</v>
      </c>
      <c r="F574" s="139"/>
      <c r="G574" s="80" t="s">
        <v>166</v>
      </c>
      <c r="H574" s="79">
        <v>0.63770000000000004</v>
      </c>
      <c r="I574" s="78">
        <v>0.43</v>
      </c>
      <c r="J574" s="78">
        <v>0.27421099999999998</v>
      </c>
    </row>
    <row r="575" spans="1:10" ht="39" customHeight="1" x14ac:dyDescent="0.2">
      <c r="A575" s="81" t="s">
        <v>159</v>
      </c>
      <c r="B575" s="82" t="s">
        <v>442</v>
      </c>
      <c r="C575" s="81" t="s">
        <v>19</v>
      </c>
      <c r="D575" s="81" t="s">
        <v>441</v>
      </c>
      <c r="E575" s="139" t="s">
        <v>380</v>
      </c>
      <c r="F575" s="139"/>
      <c r="G575" s="80" t="s">
        <v>39</v>
      </c>
      <c r="H575" s="79">
        <v>0.80500000000000005</v>
      </c>
      <c r="I575" s="78">
        <v>398.83</v>
      </c>
      <c r="J575" s="78">
        <v>321.05815000000001</v>
      </c>
    </row>
    <row r="576" spans="1:10" ht="26.1" customHeight="1" x14ac:dyDescent="0.2">
      <c r="A576" s="68" t="s">
        <v>143</v>
      </c>
      <c r="B576" s="69" t="s">
        <v>444</v>
      </c>
      <c r="C576" s="68" t="s">
        <v>19</v>
      </c>
      <c r="D576" s="68" t="s">
        <v>443</v>
      </c>
      <c r="E576" s="133" t="s">
        <v>140</v>
      </c>
      <c r="F576" s="133"/>
      <c r="G576" s="67" t="s">
        <v>39</v>
      </c>
      <c r="H576" s="66">
        <v>0.45429999999999998</v>
      </c>
      <c r="I576" s="65">
        <v>97.94</v>
      </c>
      <c r="J576" s="65">
        <v>44.494141999999997</v>
      </c>
    </row>
    <row r="577" spans="1:10" ht="25.5" x14ac:dyDescent="0.2">
      <c r="A577" s="64"/>
      <c r="B577" s="64"/>
      <c r="C577" s="64"/>
      <c r="D577" s="64"/>
      <c r="E577" s="64" t="s">
        <v>139</v>
      </c>
      <c r="F577" s="63">
        <v>176.3</v>
      </c>
      <c r="G577" s="64" t="s">
        <v>138</v>
      </c>
      <c r="H577" s="63">
        <v>0</v>
      </c>
      <c r="I577" s="64" t="s">
        <v>137</v>
      </c>
      <c r="J577" s="63">
        <v>176.3</v>
      </c>
    </row>
    <row r="578" spans="1:10" ht="15" thickBot="1" x14ac:dyDescent="0.25">
      <c r="A578" s="64"/>
      <c r="B578" s="64"/>
      <c r="C578" s="64"/>
      <c r="D578" s="64"/>
      <c r="E578" s="64" t="s">
        <v>136</v>
      </c>
      <c r="F578" s="63">
        <v>117.59442</v>
      </c>
      <c r="G578" s="64"/>
      <c r="H578" s="134" t="s">
        <v>135</v>
      </c>
      <c r="I578" s="134"/>
      <c r="J578" s="63">
        <v>651.14</v>
      </c>
    </row>
    <row r="579" spans="1:10" ht="0.95" customHeight="1" thickTop="1" x14ac:dyDescent="0.2">
      <c r="A579" s="62"/>
      <c r="B579" s="62"/>
      <c r="C579" s="62"/>
      <c r="D579" s="62"/>
      <c r="E579" s="62"/>
      <c r="F579" s="62"/>
      <c r="G579" s="62"/>
      <c r="H579" s="62"/>
      <c r="I579" s="62"/>
      <c r="J579" s="62"/>
    </row>
    <row r="580" spans="1:10" ht="18" customHeight="1" x14ac:dyDescent="0.2">
      <c r="A580" s="77"/>
      <c r="B580" s="75" t="s">
        <v>8</v>
      </c>
      <c r="C580" s="77" t="s">
        <v>9</v>
      </c>
      <c r="D580" s="77" t="s">
        <v>10</v>
      </c>
      <c r="E580" s="135" t="s">
        <v>148</v>
      </c>
      <c r="F580" s="135"/>
      <c r="G580" s="76" t="s">
        <v>11</v>
      </c>
      <c r="H580" s="75" t="s">
        <v>12</v>
      </c>
      <c r="I580" s="75" t="s">
        <v>13</v>
      </c>
      <c r="J580" s="75" t="s">
        <v>15</v>
      </c>
    </row>
    <row r="581" spans="1:10" ht="39" customHeight="1" x14ac:dyDescent="0.2">
      <c r="A581" s="73" t="s">
        <v>93</v>
      </c>
      <c r="B581" s="74" t="s">
        <v>442</v>
      </c>
      <c r="C581" s="73" t="s">
        <v>19</v>
      </c>
      <c r="D581" s="73" t="s">
        <v>441</v>
      </c>
      <c r="E581" s="132" t="s">
        <v>380</v>
      </c>
      <c r="F581" s="132"/>
      <c r="G581" s="72" t="s">
        <v>39</v>
      </c>
      <c r="H581" s="71">
        <v>1</v>
      </c>
      <c r="I581" s="70">
        <v>398.83</v>
      </c>
      <c r="J581" s="70">
        <v>398.83</v>
      </c>
    </row>
    <row r="582" spans="1:10" ht="24" customHeight="1" x14ac:dyDescent="0.2">
      <c r="A582" s="81" t="s">
        <v>159</v>
      </c>
      <c r="B582" s="82" t="s">
        <v>231</v>
      </c>
      <c r="C582" s="81" t="s">
        <v>19</v>
      </c>
      <c r="D582" s="81" t="s">
        <v>230</v>
      </c>
      <c r="E582" s="139" t="s">
        <v>160</v>
      </c>
      <c r="F582" s="139"/>
      <c r="G582" s="80" t="s">
        <v>144</v>
      </c>
      <c r="H582" s="79">
        <v>2.3275000000000001</v>
      </c>
      <c r="I582" s="78">
        <v>19.11</v>
      </c>
      <c r="J582" s="78">
        <v>44.478524999999998</v>
      </c>
    </row>
    <row r="583" spans="1:10" ht="26.1" customHeight="1" x14ac:dyDescent="0.2">
      <c r="A583" s="81" t="s">
        <v>159</v>
      </c>
      <c r="B583" s="82" t="s">
        <v>323</v>
      </c>
      <c r="C583" s="81" t="s">
        <v>19</v>
      </c>
      <c r="D583" s="81" t="s">
        <v>322</v>
      </c>
      <c r="E583" s="139" t="s">
        <v>160</v>
      </c>
      <c r="F583" s="139"/>
      <c r="G583" s="80" t="s">
        <v>144</v>
      </c>
      <c r="H583" s="79">
        <v>1.4695</v>
      </c>
      <c r="I583" s="78">
        <v>24.25</v>
      </c>
      <c r="J583" s="78">
        <v>35.635375000000003</v>
      </c>
    </row>
    <row r="584" spans="1:10" ht="51.95" customHeight="1" x14ac:dyDescent="0.2">
      <c r="A584" s="81" t="s">
        <v>159</v>
      </c>
      <c r="B584" s="82" t="s">
        <v>440</v>
      </c>
      <c r="C584" s="81" t="s">
        <v>19</v>
      </c>
      <c r="D584" s="81" t="s">
        <v>439</v>
      </c>
      <c r="E584" s="139" t="s">
        <v>145</v>
      </c>
      <c r="F584" s="139"/>
      <c r="G584" s="80" t="s">
        <v>163</v>
      </c>
      <c r="H584" s="79">
        <v>0.75629999999999997</v>
      </c>
      <c r="I584" s="78">
        <v>1.75</v>
      </c>
      <c r="J584" s="78">
        <v>1.3235250000000001</v>
      </c>
    </row>
    <row r="585" spans="1:10" ht="51.95" customHeight="1" x14ac:dyDescent="0.2">
      <c r="A585" s="81" t="s">
        <v>159</v>
      </c>
      <c r="B585" s="82" t="s">
        <v>438</v>
      </c>
      <c r="C585" s="81" t="s">
        <v>19</v>
      </c>
      <c r="D585" s="81" t="s">
        <v>437</v>
      </c>
      <c r="E585" s="139" t="s">
        <v>145</v>
      </c>
      <c r="F585" s="139"/>
      <c r="G585" s="80" t="s">
        <v>166</v>
      </c>
      <c r="H585" s="79">
        <v>0.71309999999999996</v>
      </c>
      <c r="I585" s="78">
        <v>0.39</v>
      </c>
      <c r="J585" s="78">
        <v>0.278109</v>
      </c>
    </row>
    <row r="586" spans="1:10" ht="26.1" customHeight="1" x14ac:dyDescent="0.2">
      <c r="A586" s="68" t="s">
        <v>143</v>
      </c>
      <c r="B586" s="69" t="s">
        <v>432</v>
      </c>
      <c r="C586" s="68" t="s">
        <v>19</v>
      </c>
      <c r="D586" s="68" t="s">
        <v>431</v>
      </c>
      <c r="E586" s="133" t="s">
        <v>140</v>
      </c>
      <c r="F586" s="133"/>
      <c r="G586" s="67" t="s">
        <v>39</v>
      </c>
      <c r="H586" s="66">
        <v>0.80459999999999998</v>
      </c>
      <c r="I586" s="65">
        <v>91.74</v>
      </c>
      <c r="J586" s="65">
        <v>73.814003999999997</v>
      </c>
    </row>
    <row r="587" spans="1:10" ht="24" customHeight="1" x14ac:dyDescent="0.2">
      <c r="A587" s="68" t="s">
        <v>143</v>
      </c>
      <c r="B587" s="69" t="s">
        <v>430</v>
      </c>
      <c r="C587" s="68" t="s">
        <v>19</v>
      </c>
      <c r="D587" s="68" t="s">
        <v>429</v>
      </c>
      <c r="E587" s="133" t="s">
        <v>140</v>
      </c>
      <c r="F587" s="133"/>
      <c r="G587" s="67" t="s">
        <v>428</v>
      </c>
      <c r="H587" s="66">
        <v>273.06299999999999</v>
      </c>
      <c r="I587" s="65">
        <v>0.67</v>
      </c>
      <c r="J587" s="65">
        <v>182.95221000000001</v>
      </c>
    </row>
    <row r="588" spans="1:10" ht="26.1" customHeight="1" x14ac:dyDescent="0.2">
      <c r="A588" s="68" t="s">
        <v>143</v>
      </c>
      <c r="B588" s="69" t="s">
        <v>427</v>
      </c>
      <c r="C588" s="68" t="s">
        <v>19</v>
      </c>
      <c r="D588" s="68" t="s">
        <v>426</v>
      </c>
      <c r="E588" s="133" t="s">
        <v>140</v>
      </c>
      <c r="F588" s="133"/>
      <c r="G588" s="67" t="s">
        <v>39</v>
      </c>
      <c r="H588" s="66">
        <v>0.57920000000000005</v>
      </c>
      <c r="I588" s="65">
        <v>104.2</v>
      </c>
      <c r="J588" s="65">
        <v>60.352640000000001</v>
      </c>
    </row>
    <row r="589" spans="1:10" ht="25.5" x14ac:dyDescent="0.2">
      <c r="A589" s="64"/>
      <c r="B589" s="64"/>
      <c r="C589" s="64"/>
      <c r="D589" s="64"/>
      <c r="E589" s="64" t="s">
        <v>139</v>
      </c>
      <c r="F589" s="63">
        <v>62.27</v>
      </c>
      <c r="G589" s="64" t="s">
        <v>138</v>
      </c>
      <c r="H589" s="63">
        <v>0</v>
      </c>
      <c r="I589" s="64" t="s">
        <v>137</v>
      </c>
      <c r="J589" s="63">
        <v>62.27</v>
      </c>
    </row>
    <row r="590" spans="1:10" ht="15" thickBot="1" x14ac:dyDescent="0.25">
      <c r="A590" s="64"/>
      <c r="B590" s="64"/>
      <c r="C590" s="64"/>
      <c r="D590" s="64"/>
      <c r="E590" s="64" t="s">
        <v>136</v>
      </c>
      <c r="F590" s="63">
        <v>87.902131999999995</v>
      </c>
      <c r="G590" s="64"/>
      <c r="H590" s="134" t="s">
        <v>135</v>
      </c>
      <c r="I590" s="134"/>
      <c r="J590" s="63">
        <v>486.73</v>
      </c>
    </row>
    <row r="591" spans="1:10" ht="0.95" customHeight="1" thickTop="1" x14ac:dyDescent="0.2">
      <c r="A591" s="62"/>
      <c r="B591" s="62"/>
      <c r="C591" s="62"/>
      <c r="D591" s="62"/>
      <c r="E591" s="62"/>
      <c r="F591" s="62"/>
      <c r="G591" s="62"/>
      <c r="H591" s="62"/>
      <c r="I591" s="62"/>
      <c r="J591" s="62"/>
    </row>
    <row r="592" spans="1:10" ht="18" customHeight="1" x14ac:dyDescent="0.2">
      <c r="A592" s="77"/>
      <c r="B592" s="75" t="s">
        <v>8</v>
      </c>
      <c r="C592" s="77" t="s">
        <v>9</v>
      </c>
      <c r="D592" s="77" t="s">
        <v>10</v>
      </c>
      <c r="E592" s="135" t="s">
        <v>148</v>
      </c>
      <c r="F592" s="135"/>
      <c r="G592" s="76" t="s">
        <v>11</v>
      </c>
      <c r="H592" s="75" t="s">
        <v>12</v>
      </c>
      <c r="I592" s="75" t="s">
        <v>13</v>
      </c>
      <c r="J592" s="75" t="s">
        <v>15</v>
      </c>
    </row>
    <row r="593" spans="1:10" ht="39" customHeight="1" x14ac:dyDescent="0.2">
      <c r="A593" s="73" t="s">
        <v>93</v>
      </c>
      <c r="B593" s="74" t="s">
        <v>382</v>
      </c>
      <c r="C593" s="73" t="s">
        <v>19</v>
      </c>
      <c r="D593" s="73" t="s">
        <v>381</v>
      </c>
      <c r="E593" s="132" t="s">
        <v>380</v>
      </c>
      <c r="F593" s="132"/>
      <c r="G593" s="72" t="s">
        <v>39</v>
      </c>
      <c r="H593" s="71">
        <v>1</v>
      </c>
      <c r="I593" s="70">
        <v>357.02</v>
      </c>
      <c r="J593" s="70">
        <v>357.02</v>
      </c>
    </row>
    <row r="594" spans="1:10" ht="24" customHeight="1" x14ac:dyDescent="0.2">
      <c r="A594" s="81" t="s">
        <v>159</v>
      </c>
      <c r="B594" s="82" t="s">
        <v>231</v>
      </c>
      <c r="C594" s="81" t="s">
        <v>19</v>
      </c>
      <c r="D594" s="81" t="s">
        <v>230</v>
      </c>
      <c r="E594" s="139" t="s">
        <v>160</v>
      </c>
      <c r="F594" s="139"/>
      <c r="G594" s="80" t="s">
        <v>144</v>
      </c>
      <c r="H594" s="79">
        <v>2.1057999999999999</v>
      </c>
      <c r="I594" s="78">
        <v>19.11</v>
      </c>
      <c r="J594" s="78">
        <v>40.241838000000001</v>
      </c>
    </row>
    <row r="595" spans="1:10" ht="26.1" customHeight="1" x14ac:dyDescent="0.2">
      <c r="A595" s="81" t="s">
        <v>159</v>
      </c>
      <c r="B595" s="82" t="s">
        <v>323</v>
      </c>
      <c r="C595" s="81" t="s">
        <v>19</v>
      </c>
      <c r="D595" s="81" t="s">
        <v>322</v>
      </c>
      <c r="E595" s="139" t="s">
        <v>160</v>
      </c>
      <c r="F595" s="139"/>
      <c r="G595" s="80" t="s">
        <v>144</v>
      </c>
      <c r="H595" s="79">
        <v>1.3314999999999999</v>
      </c>
      <c r="I595" s="78">
        <v>24.25</v>
      </c>
      <c r="J595" s="78">
        <v>32.288874999999997</v>
      </c>
    </row>
    <row r="596" spans="1:10" ht="51.95" customHeight="1" x14ac:dyDescent="0.2">
      <c r="A596" s="81" t="s">
        <v>159</v>
      </c>
      <c r="B596" s="82" t="s">
        <v>436</v>
      </c>
      <c r="C596" s="81" t="s">
        <v>19</v>
      </c>
      <c r="D596" s="81" t="s">
        <v>435</v>
      </c>
      <c r="E596" s="139" t="s">
        <v>145</v>
      </c>
      <c r="F596" s="139"/>
      <c r="G596" s="80" t="s">
        <v>163</v>
      </c>
      <c r="H596" s="79">
        <v>0.68530000000000002</v>
      </c>
      <c r="I596" s="78">
        <v>5.0199999999999996</v>
      </c>
      <c r="J596" s="78">
        <v>3.4402059999999999</v>
      </c>
    </row>
    <row r="597" spans="1:10" ht="51.95" customHeight="1" x14ac:dyDescent="0.2">
      <c r="A597" s="81" t="s">
        <v>159</v>
      </c>
      <c r="B597" s="82" t="s">
        <v>434</v>
      </c>
      <c r="C597" s="81" t="s">
        <v>19</v>
      </c>
      <c r="D597" s="81" t="s">
        <v>433</v>
      </c>
      <c r="E597" s="139" t="s">
        <v>145</v>
      </c>
      <c r="F597" s="139"/>
      <c r="G597" s="80" t="s">
        <v>166</v>
      </c>
      <c r="H597" s="79">
        <v>0.6462</v>
      </c>
      <c r="I597" s="78">
        <v>1.56</v>
      </c>
      <c r="J597" s="78">
        <v>1.0080720000000001</v>
      </c>
    </row>
    <row r="598" spans="1:10" ht="26.1" customHeight="1" x14ac:dyDescent="0.2">
      <c r="A598" s="68" t="s">
        <v>143</v>
      </c>
      <c r="B598" s="69" t="s">
        <v>432</v>
      </c>
      <c r="C598" s="68" t="s">
        <v>19</v>
      </c>
      <c r="D598" s="68" t="s">
        <v>431</v>
      </c>
      <c r="E598" s="133" t="s">
        <v>140</v>
      </c>
      <c r="F598" s="133"/>
      <c r="G598" s="67" t="s">
        <v>39</v>
      </c>
      <c r="H598" s="66">
        <v>0.83250000000000002</v>
      </c>
      <c r="I598" s="65">
        <v>91.74</v>
      </c>
      <c r="J598" s="65">
        <v>76.373549999999994</v>
      </c>
    </row>
    <row r="599" spans="1:10" ht="24" customHeight="1" x14ac:dyDescent="0.2">
      <c r="A599" s="68" t="s">
        <v>143</v>
      </c>
      <c r="B599" s="69" t="s">
        <v>430</v>
      </c>
      <c r="C599" s="68" t="s">
        <v>19</v>
      </c>
      <c r="D599" s="68" t="s">
        <v>429</v>
      </c>
      <c r="E599" s="133" t="s">
        <v>140</v>
      </c>
      <c r="F599" s="133"/>
      <c r="G599" s="67" t="s">
        <v>428</v>
      </c>
      <c r="H599" s="66">
        <v>213.45310000000001</v>
      </c>
      <c r="I599" s="65">
        <v>0.67</v>
      </c>
      <c r="J599" s="65">
        <v>143.013577</v>
      </c>
    </row>
    <row r="600" spans="1:10" ht="26.1" customHeight="1" x14ac:dyDescent="0.2">
      <c r="A600" s="68" t="s">
        <v>143</v>
      </c>
      <c r="B600" s="69" t="s">
        <v>427</v>
      </c>
      <c r="C600" s="68" t="s">
        <v>19</v>
      </c>
      <c r="D600" s="68" t="s">
        <v>426</v>
      </c>
      <c r="E600" s="133" t="s">
        <v>140</v>
      </c>
      <c r="F600" s="133"/>
      <c r="G600" s="67" t="s">
        <v>39</v>
      </c>
      <c r="H600" s="66">
        <v>0.58209999999999995</v>
      </c>
      <c r="I600" s="65">
        <v>104.2</v>
      </c>
      <c r="J600" s="65">
        <v>60.654820000000001</v>
      </c>
    </row>
    <row r="601" spans="1:10" ht="25.5" x14ac:dyDescent="0.2">
      <c r="A601" s="64"/>
      <c r="B601" s="64"/>
      <c r="C601" s="64"/>
      <c r="D601" s="64"/>
      <c r="E601" s="64" t="s">
        <v>139</v>
      </c>
      <c r="F601" s="63">
        <v>56.38</v>
      </c>
      <c r="G601" s="64" t="s">
        <v>138</v>
      </c>
      <c r="H601" s="63">
        <v>0.01</v>
      </c>
      <c r="I601" s="64" t="s">
        <v>137</v>
      </c>
      <c r="J601" s="63">
        <v>56.39</v>
      </c>
    </row>
    <row r="602" spans="1:10" ht="15" thickBot="1" x14ac:dyDescent="0.25">
      <c r="A602" s="64"/>
      <c r="B602" s="64"/>
      <c r="C602" s="64"/>
      <c r="D602" s="64"/>
      <c r="E602" s="64" t="s">
        <v>136</v>
      </c>
      <c r="F602" s="63">
        <v>78.687207999999998</v>
      </c>
      <c r="G602" s="64"/>
      <c r="H602" s="134" t="s">
        <v>135</v>
      </c>
      <c r="I602" s="134"/>
      <c r="J602" s="63">
        <v>435.71</v>
      </c>
    </row>
    <row r="603" spans="1:10" ht="0.95" customHeight="1" thickTop="1" x14ac:dyDescent="0.2">
      <c r="A603" s="62"/>
      <c r="B603" s="62"/>
      <c r="C603" s="62"/>
      <c r="D603" s="62"/>
      <c r="E603" s="62"/>
      <c r="F603" s="62"/>
      <c r="G603" s="62"/>
      <c r="H603" s="62"/>
      <c r="I603" s="62"/>
      <c r="J603" s="62"/>
    </row>
    <row r="604" spans="1:10" ht="18" customHeight="1" x14ac:dyDescent="0.2">
      <c r="A604" s="77"/>
      <c r="B604" s="75" t="s">
        <v>8</v>
      </c>
      <c r="C604" s="77" t="s">
        <v>9</v>
      </c>
      <c r="D604" s="77" t="s">
        <v>10</v>
      </c>
      <c r="E604" s="135" t="s">
        <v>148</v>
      </c>
      <c r="F604" s="135"/>
      <c r="G604" s="76" t="s">
        <v>11</v>
      </c>
      <c r="H604" s="75" t="s">
        <v>12</v>
      </c>
      <c r="I604" s="75" t="s">
        <v>13</v>
      </c>
      <c r="J604" s="75" t="s">
        <v>15</v>
      </c>
    </row>
    <row r="605" spans="1:10" ht="51.95" customHeight="1" x14ac:dyDescent="0.2">
      <c r="A605" s="73" t="s">
        <v>93</v>
      </c>
      <c r="B605" s="74" t="s">
        <v>425</v>
      </c>
      <c r="C605" s="73" t="s">
        <v>19</v>
      </c>
      <c r="D605" s="73" t="s">
        <v>424</v>
      </c>
      <c r="E605" s="132" t="s">
        <v>145</v>
      </c>
      <c r="F605" s="132"/>
      <c r="G605" s="72" t="s">
        <v>166</v>
      </c>
      <c r="H605" s="71">
        <v>1</v>
      </c>
      <c r="I605" s="70">
        <v>0.8</v>
      </c>
      <c r="J605" s="70">
        <v>0.8</v>
      </c>
    </row>
    <row r="606" spans="1:10" ht="51.95" customHeight="1" x14ac:dyDescent="0.2">
      <c r="A606" s="81" t="s">
        <v>159</v>
      </c>
      <c r="B606" s="82" t="s">
        <v>421</v>
      </c>
      <c r="C606" s="81" t="s">
        <v>19</v>
      </c>
      <c r="D606" s="81" t="s">
        <v>420</v>
      </c>
      <c r="E606" s="139" t="s">
        <v>145</v>
      </c>
      <c r="F606" s="139"/>
      <c r="G606" s="80" t="s">
        <v>144</v>
      </c>
      <c r="H606" s="79">
        <v>1</v>
      </c>
      <c r="I606" s="78">
        <v>0.66</v>
      </c>
      <c r="J606" s="78">
        <v>0.66</v>
      </c>
    </row>
    <row r="607" spans="1:10" ht="51.95" customHeight="1" x14ac:dyDescent="0.2">
      <c r="A607" s="81" t="s">
        <v>159</v>
      </c>
      <c r="B607" s="82" t="s">
        <v>419</v>
      </c>
      <c r="C607" s="81" t="s">
        <v>19</v>
      </c>
      <c r="D607" s="81" t="s">
        <v>418</v>
      </c>
      <c r="E607" s="139" t="s">
        <v>145</v>
      </c>
      <c r="F607" s="139"/>
      <c r="G607" s="80" t="s">
        <v>144</v>
      </c>
      <c r="H607" s="79">
        <v>1</v>
      </c>
      <c r="I607" s="78">
        <v>0.14000000000000001</v>
      </c>
      <c r="J607" s="78">
        <v>0.14000000000000001</v>
      </c>
    </row>
    <row r="608" spans="1:10" ht="25.5" x14ac:dyDescent="0.2">
      <c r="A608" s="64"/>
      <c r="B608" s="64"/>
      <c r="C608" s="64"/>
      <c r="D608" s="64"/>
      <c r="E608" s="64" t="s">
        <v>139</v>
      </c>
      <c r="F608" s="63">
        <v>0</v>
      </c>
      <c r="G608" s="64" t="s">
        <v>138</v>
      </c>
      <c r="H608" s="63">
        <v>0</v>
      </c>
      <c r="I608" s="64" t="s">
        <v>137</v>
      </c>
      <c r="J608" s="63">
        <v>0</v>
      </c>
    </row>
    <row r="609" spans="1:10" ht="15" thickBot="1" x14ac:dyDescent="0.25">
      <c r="A609" s="64"/>
      <c r="B609" s="64"/>
      <c r="C609" s="64"/>
      <c r="D609" s="64"/>
      <c r="E609" s="64" t="s">
        <v>136</v>
      </c>
      <c r="F609" s="63">
        <v>0.17632</v>
      </c>
      <c r="G609" s="64"/>
      <c r="H609" s="134" t="s">
        <v>135</v>
      </c>
      <c r="I609" s="134"/>
      <c r="J609" s="63">
        <v>0.98</v>
      </c>
    </row>
    <row r="610" spans="1:10" ht="0.95" customHeight="1" thickTop="1" x14ac:dyDescent="0.2">
      <c r="A610" s="62"/>
      <c r="B610" s="62"/>
      <c r="C610" s="62"/>
      <c r="D610" s="62"/>
      <c r="E610" s="62"/>
      <c r="F610" s="62"/>
      <c r="G610" s="62"/>
      <c r="H610" s="62"/>
      <c r="I610" s="62"/>
      <c r="J610" s="62"/>
    </row>
    <row r="611" spans="1:10" ht="18" customHeight="1" x14ac:dyDescent="0.2">
      <c r="A611" s="77"/>
      <c r="B611" s="75" t="s">
        <v>8</v>
      </c>
      <c r="C611" s="77" t="s">
        <v>9</v>
      </c>
      <c r="D611" s="77" t="s">
        <v>10</v>
      </c>
      <c r="E611" s="135" t="s">
        <v>148</v>
      </c>
      <c r="F611" s="135"/>
      <c r="G611" s="76" t="s">
        <v>11</v>
      </c>
      <c r="H611" s="75" t="s">
        <v>12</v>
      </c>
      <c r="I611" s="75" t="s">
        <v>13</v>
      </c>
      <c r="J611" s="75" t="s">
        <v>15</v>
      </c>
    </row>
    <row r="612" spans="1:10" ht="51.95" customHeight="1" x14ac:dyDescent="0.2">
      <c r="A612" s="73" t="s">
        <v>93</v>
      </c>
      <c r="B612" s="74" t="s">
        <v>423</v>
      </c>
      <c r="C612" s="73" t="s">
        <v>19</v>
      </c>
      <c r="D612" s="73" t="s">
        <v>422</v>
      </c>
      <c r="E612" s="132" t="s">
        <v>145</v>
      </c>
      <c r="F612" s="132"/>
      <c r="G612" s="72" t="s">
        <v>163</v>
      </c>
      <c r="H612" s="71">
        <v>1</v>
      </c>
      <c r="I612" s="70">
        <v>8.35</v>
      </c>
      <c r="J612" s="70">
        <v>8.35</v>
      </c>
    </row>
    <row r="613" spans="1:10" ht="51.95" customHeight="1" x14ac:dyDescent="0.2">
      <c r="A613" s="81" t="s">
        <v>159</v>
      </c>
      <c r="B613" s="82" t="s">
        <v>421</v>
      </c>
      <c r="C613" s="81" t="s">
        <v>19</v>
      </c>
      <c r="D613" s="81" t="s">
        <v>420</v>
      </c>
      <c r="E613" s="139" t="s">
        <v>145</v>
      </c>
      <c r="F613" s="139"/>
      <c r="G613" s="80" t="s">
        <v>144</v>
      </c>
      <c r="H613" s="79">
        <v>1</v>
      </c>
      <c r="I613" s="78">
        <v>0.66</v>
      </c>
      <c r="J613" s="78">
        <v>0.66</v>
      </c>
    </row>
    <row r="614" spans="1:10" ht="51.95" customHeight="1" x14ac:dyDescent="0.2">
      <c r="A614" s="81" t="s">
        <v>159</v>
      </c>
      <c r="B614" s="82" t="s">
        <v>419</v>
      </c>
      <c r="C614" s="81" t="s">
        <v>19</v>
      </c>
      <c r="D614" s="81" t="s">
        <v>418</v>
      </c>
      <c r="E614" s="139" t="s">
        <v>145</v>
      </c>
      <c r="F614" s="139"/>
      <c r="G614" s="80" t="s">
        <v>144</v>
      </c>
      <c r="H614" s="79">
        <v>1</v>
      </c>
      <c r="I614" s="78">
        <v>0.14000000000000001</v>
      </c>
      <c r="J614" s="78">
        <v>0.14000000000000001</v>
      </c>
    </row>
    <row r="615" spans="1:10" ht="51.95" customHeight="1" x14ac:dyDescent="0.2">
      <c r="A615" s="81" t="s">
        <v>159</v>
      </c>
      <c r="B615" s="82" t="s">
        <v>417</v>
      </c>
      <c r="C615" s="81" t="s">
        <v>19</v>
      </c>
      <c r="D615" s="81" t="s">
        <v>416</v>
      </c>
      <c r="E615" s="139" t="s">
        <v>145</v>
      </c>
      <c r="F615" s="139"/>
      <c r="G615" s="80" t="s">
        <v>144</v>
      </c>
      <c r="H615" s="79">
        <v>1</v>
      </c>
      <c r="I615" s="78">
        <v>0.82</v>
      </c>
      <c r="J615" s="78">
        <v>0.82</v>
      </c>
    </row>
    <row r="616" spans="1:10" ht="65.099999999999994" customHeight="1" x14ac:dyDescent="0.2">
      <c r="A616" s="81" t="s">
        <v>159</v>
      </c>
      <c r="B616" s="82" t="s">
        <v>411</v>
      </c>
      <c r="C616" s="81" t="s">
        <v>19</v>
      </c>
      <c r="D616" s="81" t="s">
        <v>410</v>
      </c>
      <c r="E616" s="139" t="s">
        <v>145</v>
      </c>
      <c r="F616" s="139"/>
      <c r="G616" s="80" t="s">
        <v>144</v>
      </c>
      <c r="H616" s="79">
        <v>1</v>
      </c>
      <c r="I616" s="78">
        <v>6.73</v>
      </c>
      <c r="J616" s="78">
        <v>6.73</v>
      </c>
    </row>
    <row r="617" spans="1:10" ht="25.5" x14ac:dyDescent="0.2">
      <c r="A617" s="64"/>
      <c r="B617" s="64"/>
      <c r="C617" s="64"/>
      <c r="D617" s="64"/>
      <c r="E617" s="64" t="s">
        <v>139</v>
      </c>
      <c r="F617" s="63">
        <v>0</v>
      </c>
      <c r="G617" s="64" t="s">
        <v>138</v>
      </c>
      <c r="H617" s="63">
        <v>0</v>
      </c>
      <c r="I617" s="64" t="s">
        <v>137</v>
      </c>
      <c r="J617" s="63">
        <v>0</v>
      </c>
    </row>
    <row r="618" spans="1:10" ht="15" thickBot="1" x14ac:dyDescent="0.25">
      <c r="A618" s="64"/>
      <c r="B618" s="64"/>
      <c r="C618" s="64"/>
      <c r="D618" s="64"/>
      <c r="E618" s="64" t="s">
        <v>136</v>
      </c>
      <c r="F618" s="63">
        <v>1.8403400000000001</v>
      </c>
      <c r="G618" s="64"/>
      <c r="H618" s="134" t="s">
        <v>135</v>
      </c>
      <c r="I618" s="134"/>
      <c r="J618" s="63">
        <v>10.19</v>
      </c>
    </row>
    <row r="619" spans="1:10" ht="0.95" customHeight="1" thickTop="1" x14ac:dyDescent="0.2">
      <c r="A619" s="62"/>
      <c r="B619" s="62"/>
      <c r="C619" s="62"/>
      <c r="D619" s="62"/>
      <c r="E619" s="62"/>
      <c r="F619" s="62"/>
      <c r="G619" s="62"/>
      <c r="H619" s="62"/>
      <c r="I619" s="62"/>
      <c r="J619" s="62"/>
    </row>
    <row r="620" spans="1:10" ht="18" customHeight="1" x14ac:dyDescent="0.2">
      <c r="A620" s="77"/>
      <c r="B620" s="75" t="s">
        <v>8</v>
      </c>
      <c r="C620" s="77" t="s">
        <v>9</v>
      </c>
      <c r="D620" s="77" t="s">
        <v>10</v>
      </c>
      <c r="E620" s="135" t="s">
        <v>148</v>
      </c>
      <c r="F620" s="135"/>
      <c r="G620" s="76" t="s">
        <v>11</v>
      </c>
      <c r="H620" s="75" t="s">
        <v>12</v>
      </c>
      <c r="I620" s="75" t="s">
        <v>13</v>
      </c>
      <c r="J620" s="75" t="s">
        <v>15</v>
      </c>
    </row>
    <row r="621" spans="1:10" ht="51.95" customHeight="1" x14ac:dyDescent="0.2">
      <c r="A621" s="73" t="s">
        <v>93</v>
      </c>
      <c r="B621" s="74" t="s">
        <v>421</v>
      </c>
      <c r="C621" s="73" t="s">
        <v>19</v>
      </c>
      <c r="D621" s="73" t="s">
        <v>420</v>
      </c>
      <c r="E621" s="132" t="s">
        <v>145</v>
      </c>
      <c r="F621" s="132"/>
      <c r="G621" s="72" t="s">
        <v>144</v>
      </c>
      <c r="H621" s="71">
        <v>1</v>
      </c>
      <c r="I621" s="70">
        <v>0.66</v>
      </c>
      <c r="J621" s="70">
        <v>0.66</v>
      </c>
    </row>
    <row r="622" spans="1:10" ht="39" customHeight="1" x14ac:dyDescent="0.2">
      <c r="A622" s="68" t="s">
        <v>143</v>
      </c>
      <c r="B622" s="69" t="s">
        <v>415</v>
      </c>
      <c r="C622" s="68" t="s">
        <v>19</v>
      </c>
      <c r="D622" s="68" t="s">
        <v>414</v>
      </c>
      <c r="E622" s="133" t="s">
        <v>150</v>
      </c>
      <c r="F622" s="133"/>
      <c r="G622" s="67" t="s">
        <v>149</v>
      </c>
      <c r="H622" s="66">
        <v>6.3999999999999997E-5</v>
      </c>
      <c r="I622" s="65">
        <v>9699.7900000000009</v>
      </c>
      <c r="J622" s="65">
        <v>0.62078659999999997</v>
      </c>
    </row>
    <row r="623" spans="1:10" ht="26.1" customHeight="1" x14ac:dyDescent="0.2">
      <c r="A623" s="68" t="s">
        <v>143</v>
      </c>
      <c r="B623" s="69" t="s">
        <v>413</v>
      </c>
      <c r="C623" s="68" t="s">
        <v>19</v>
      </c>
      <c r="D623" s="68" t="s">
        <v>412</v>
      </c>
      <c r="E623" s="133" t="s">
        <v>140</v>
      </c>
      <c r="F623" s="133"/>
      <c r="G623" s="67" t="s">
        <v>149</v>
      </c>
      <c r="H623" s="66">
        <v>6.3999999999999997E-5</v>
      </c>
      <c r="I623" s="65">
        <v>582.75</v>
      </c>
      <c r="J623" s="65">
        <v>3.7296000000000003E-2</v>
      </c>
    </row>
    <row r="624" spans="1:10" ht="25.5" x14ac:dyDescent="0.2">
      <c r="A624" s="64"/>
      <c r="B624" s="64"/>
      <c r="C624" s="64"/>
      <c r="D624" s="64"/>
      <c r="E624" s="64" t="s">
        <v>139</v>
      </c>
      <c r="F624" s="63">
        <v>0</v>
      </c>
      <c r="G624" s="64" t="s">
        <v>138</v>
      </c>
      <c r="H624" s="63">
        <v>0</v>
      </c>
      <c r="I624" s="64" t="s">
        <v>137</v>
      </c>
      <c r="J624" s="63">
        <v>0</v>
      </c>
    </row>
    <row r="625" spans="1:10" ht="15" thickBot="1" x14ac:dyDescent="0.25">
      <c r="A625" s="64"/>
      <c r="B625" s="64"/>
      <c r="C625" s="64"/>
      <c r="D625" s="64"/>
      <c r="E625" s="64" t="s">
        <v>136</v>
      </c>
      <c r="F625" s="63">
        <v>0.14546400000000001</v>
      </c>
      <c r="G625" s="64"/>
      <c r="H625" s="134" t="s">
        <v>135</v>
      </c>
      <c r="I625" s="134"/>
      <c r="J625" s="63">
        <v>0.81</v>
      </c>
    </row>
    <row r="626" spans="1:10" ht="0.95" customHeight="1" thickTop="1" x14ac:dyDescent="0.2">
      <c r="A626" s="62"/>
      <c r="B626" s="62"/>
      <c r="C626" s="62"/>
      <c r="D626" s="62"/>
      <c r="E626" s="62"/>
      <c r="F626" s="62"/>
      <c r="G626" s="62"/>
      <c r="H626" s="62"/>
      <c r="I626" s="62"/>
      <c r="J626" s="62"/>
    </row>
    <row r="627" spans="1:10" ht="18" customHeight="1" x14ac:dyDescent="0.2">
      <c r="A627" s="77"/>
      <c r="B627" s="75" t="s">
        <v>8</v>
      </c>
      <c r="C627" s="77" t="s">
        <v>9</v>
      </c>
      <c r="D627" s="77" t="s">
        <v>10</v>
      </c>
      <c r="E627" s="135" t="s">
        <v>148</v>
      </c>
      <c r="F627" s="135"/>
      <c r="G627" s="76" t="s">
        <v>11</v>
      </c>
      <c r="H627" s="75" t="s">
        <v>12</v>
      </c>
      <c r="I627" s="75" t="s">
        <v>13</v>
      </c>
      <c r="J627" s="75" t="s">
        <v>15</v>
      </c>
    </row>
    <row r="628" spans="1:10" ht="51.95" customHeight="1" x14ac:dyDescent="0.2">
      <c r="A628" s="73" t="s">
        <v>93</v>
      </c>
      <c r="B628" s="74" t="s">
        <v>419</v>
      </c>
      <c r="C628" s="73" t="s">
        <v>19</v>
      </c>
      <c r="D628" s="73" t="s">
        <v>418</v>
      </c>
      <c r="E628" s="132" t="s">
        <v>145</v>
      </c>
      <c r="F628" s="132"/>
      <c r="G628" s="72" t="s">
        <v>144</v>
      </c>
      <c r="H628" s="71">
        <v>1</v>
      </c>
      <c r="I628" s="70">
        <v>0.14000000000000001</v>
      </c>
      <c r="J628" s="70">
        <v>0.14000000000000001</v>
      </c>
    </row>
    <row r="629" spans="1:10" ht="39" customHeight="1" x14ac:dyDescent="0.2">
      <c r="A629" s="68" t="s">
        <v>143</v>
      </c>
      <c r="B629" s="69" t="s">
        <v>415</v>
      </c>
      <c r="C629" s="68" t="s">
        <v>19</v>
      </c>
      <c r="D629" s="68" t="s">
        <v>414</v>
      </c>
      <c r="E629" s="133" t="s">
        <v>150</v>
      </c>
      <c r="F629" s="133"/>
      <c r="G629" s="67" t="s">
        <v>149</v>
      </c>
      <c r="H629" s="66">
        <v>1.4800000000000001E-5</v>
      </c>
      <c r="I629" s="65">
        <v>9699.7900000000009</v>
      </c>
      <c r="J629" s="65">
        <v>0.14355689999999999</v>
      </c>
    </row>
    <row r="630" spans="1:10" ht="25.5" x14ac:dyDescent="0.2">
      <c r="A630" s="64"/>
      <c r="B630" s="64"/>
      <c r="C630" s="64"/>
      <c r="D630" s="64"/>
      <c r="E630" s="64" t="s">
        <v>139</v>
      </c>
      <c r="F630" s="63">
        <v>0</v>
      </c>
      <c r="G630" s="64" t="s">
        <v>138</v>
      </c>
      <c r="H630" s="63">
        <v>0</v>
      </c>
      <c r="I630" s="64" t="s">
        <v>137</v>
      </c>
      <c r="J630" s="63">
        <v>0</v>
      </c>
    </row>
    <row r="631" spans="1:10" ht="15" thickBot="1" x14ac:dyDescent="0.25">
      <c r="A631" s="64"/>
      <c r="B631" s="64"/>
      <c r="C631" s="64"/>
      <c r="D631" s="64"/>
      <c r="E631" s="64" t="s">
        <v>136</v>
      </c>
      <c r="F631" s="63">
        <v>3.0856000000000001E-2</v>
      </c>
      <c r="G631" s="64"/>
      <c r="H631" s="134" t="s">
        <v>135</v>
      </c>
      <c r="I631" s="134"/>
      <c r="J631" s="63">
        <v>0.17</v>
      </c>
    </row>
    <row r="632" spans="1:10" ht="0.95" customHeight="1" thickTop="1" x14ac:dyDescent="0.2">
      <c r="A632" s="62"/>
      <c r="B632" s="62"/>
      <c r="C632" s="62"/>
      <c r="D632" s="62"/>
      <c r="E632" s="62"/>
      <c r="F632" s="62"/>
      <c r="G632" s="62"/>
      <c r="H632" s="62"/>
      <c r="I632" s="62"/>
      <c r="J632" s="62"/>
    </row>
    <row r="633" spans="1:10" ht="18" customHeight="1" x14ac:dyDescent="0.2">
      <c r="A633" s="77"/>
      <c r="B633" s="75" t="s">
        <v>8</v>
      </c>
      <c r="C633" s="77" t="s">
        <v>9</v>
      </c>
      <c r="D633" s="77" t="s">
        <v>10</v>
      </c>
      <c r="E633" s="135" t="s">
        <v>148</v>
      </c>
      <c r="F633" s="135"/>
      <c r="G633" s="76" t="s">
        <v>11</v>
      </c>
      <c r="H633" s="75" t="s">
        <v>12</v>
      </c>
      <c r="I633" s="75" t="s">
        <v>13</v>
      </c>
      <c r="J633" s="75" t="s">
        <v>15</v>
      </c>
    </row>
    <row r="634" spans="1:10" ht="51.95" customHeight="1" x14ac:dyDescent="0.2">
      <c r="A634" s="73" t="s">
        <v>93</v>
      </c>
      <c r="B634" s="74" t="s">
        <v>417</v>
      </c>
      <c r="C634" s="73" t="s">
        <v>19</v>
      </c>
      <c r="D634" s="73" t="s">
        <v>416</v>
      </c>
      <c r="E634" s="132" t="s">
        <v>145</v>
      </c>
      <c r="F634" s="132"/>
      <c r="G634" s="72" t="s">
        <v>144</v>
      </c>
      <c r="H634" s="71">
        <v>1</v>
      </c>
      <c r="I634" s="70">
        <v>0.82</v>
      </c>
      <c r="J634" s="70">
        <v>0.82</v>
      </c>
    </row>
    <row r="635" spans="1:10" ht="39" customHeight="1" x14ac:dyDescent="0.2">
      <c r="A635" s="68" t="s">
        <v>143</v>
      </c>
      <c r="B635" s="69" t="s">
        <v>415</v>
      </c>
      <c r="C635" s="68" t="s">
        <v>19</v>
      </c>
      <c r="D635" s="68" t="s">
        <v>414</v>
      </c>
      <c r="E635" s="133" t="s">
        <v>150</v>
      </c>
      <c r="F635" s="133"/>
      <c r="G635" s="67" t="s">
        <v>149</v>
      </c>
      <c r="H635" s="66">
        <v>8.0000000000000007E-5</v>
      </c>
      <c r="I635" s="65">
        <v>9699.7900000000009</v>
      </c>
      <c r="J635" s="65">
        <v>0.77598319999999998</v>
      </c>
    </row>
    <row r="636" spans="1:10" ht="26.1" customHeight="1" x14ac:dyDescent="0.2">
      <c r="A636" s="68" t="s">
        <v>143</v>
      </c>
      <c r="B636" s="69" t="s">
        <v>413</v>
      </c>
      <c r="C636" s="68" t="s">
        <v>19</v>
      </c>
      <c r="D636" s="68" t="s">
        <v>412</v>
      </c>
      <c r="E636" s="133" t="s">
        <v>140</v>
      </c>
      <c r="F636" s="133"/>
      <c r="G636" s="67" t="s">
        <v>149</v>
      </c>
      <c r="H636" s="66">
        <v>8.0000000000000007E-5</v>
      </c>
      <c r="I636" s="65">
        <v>582.75</v>
      </c>
      <c r="J636" s="65">
        <v>4.6620000000000002E-2</v>
      </c>
    </row>
    <row r="637" spans="1:10" ht="25.5" x14ac:dyDescent="0.2">
      <c r="A637" s="64"/>
      <c r="B637" s="64"/>
      <c r="C637" s="64"/>
      <c r="D637" s="64"/>
      <c r="E637" s="64" t="s">
        <v>139</v>
      </c>
      <c r="F637" s="63">
        <v>0</v>
      </c>
      <c r="G637" s="64" t="s">
        <v>138</v>
      </c>
      <c r="H637" s="63">
        <v>0</v>
      </c>
      <c r="I637" s="64" t="s">
        <v>137</v>
      </c>
      <c r="J637" s="63">
        <v>0</v>
      </c>
    </row>
    <row r="638" spans="1:10" ht="15" thickBot="1" x14ac:dyDescent="0.25">
      <c r="A638" s="64"/>
      <c r="B638" s="64"/>
      <c r="C638" s="64"/>
      <c r="D638" s="64"/>
      <c r="E638" s="64" t="s">
        <v>136</v>
      </c>
      <c r="F638" s="63">
        <v>0.180728</v>
      </c>
      <c r="G638" s="64"/>
      <c r="H638" s="134" t="s">
        <v>135</v>
      </c>
      <c r="I638" s="134"/>
      <c r="J638" s="63">
        <v>1</v>
      </c>
    </row>
    <row r="639" spans="1:10" ht="0.95" customHeight="1" thickTop="1" x14ac:dyDescent="0.2">
      <c r="A639" s="62"/>
      <c r="B639" s="62"/>
      <c r="C639" s="62"/>
      <c r="D639" s="62"/>
      <c r="E639" s="62"/>
      <c r="F639" s="62"/>
      <c r="G639" s="62"/>
      <c r="H639" s="62"/>
      <c r="I639" s="62"/>
      <c r="J639" s="62"/>
    </row>
    <row r="640" spans="1:10" ht="18" customHeight="1" x14ac:dyDescent="0.2">
      <c r="A640" s="77"/>
      <c r="B640" s="75" t="s">
        <v>8</v>
      </c>
      <c r="C640" s="77" t="s">
        <v>9</v>
      </c>
      <c r="D640" s="77" t="s">
        <v>10</v>
      </c>
      <c r="E640" s="135" t="s">
        <v>148</v>
      </c>
      <c r="F640" s="135"/>
      <c r="G640" s="76" t="s">
        <v>11</v>
      </c>
      <c r="H640" s="75" t="s">
        <v>12</v>
      </c>
      <c r="I640" s="75" t="s">
        <v>13</v>
      </c>
      <c r="J640" s="75" t="s">
        <v>15</v>
      </c>
    </row>
    <row r="641" spans="1:10" ht="65.099999999999994" customHeight="1" x14ac:dyDescent="0.2">
      <c r="A641" s="73" t="s">
        <v>93</v>
      </c>
      <c r="B641" s="74" t="s">
        <v>411</v>
      </c>
      <c r="C641" s="73" t="s">
        <v>19</v>
      </c>
      <c r="D641" s="73" t="s">
        <v>410</v>
      </c>
      <c r="E641" s="132" t="s">
        <v>145</v>
      </c>
      <c r="F641" s="132"/>
      <c r="G641" s="72" t="s">
        <v>144</v>
      </c>
      <c r="H641" s="71">
        <v>1</v>
      </c>
      <c r="I641" s="70">
        <v>6.73</v>
      </c>
      <c r="J641" s="70">
        <v>6.73</v>
      </c>
    </row>
    <row r="642" spans="1:10" ht="24" customHeight="1" x14ac:dyDescent="0.2">
      <c r="A642" s="68" t="s">
        <v>143</v>
      </c>
      <c r="B642" s="69" t="s">
        <v>409</v>
      </c>
      <c r="C642" s="68" t="s">
        <v>19</v>
      </c>
      <c r="D642" s="68" t="s">
        <v>408</v>
      </c>
      <c r="E642" s="133" t="s">
        <v>140</v>
      </c>
      <c r="F642" s="133"/>
      <c r="G642" s="67" t="s">
        <v>126</v>
      </c>
      <c r="H642" s="66">
        <v>1.45</v>
      </c>
      <c r="I642" s="65">
        <v>4.6399999999999997</v>
      </c>
      <c r="J642" s="65">
        <v>6.7279999999999998</v>
      </c>
    </row>
    <row r="643" spans="1:10" ht="25.5" x14ac:dyDescent="0.2">
      <c r="A643" s="64"/>
      <c r="B643" s="64"/>
      <c r="C643" s="64"/>
      <c r="D643" s="64"/>
      <c r="E643" s="64" t="s">
        <v>139</v>
      </c>
      <c r="F643" s="63">
        <v>0</v>
      </c>
      <c r="G643" s="64" t="s">
        <v>138</v>
      </c>
      <c r="H643" s="63">
        <v>0</v>
      </c>
      <c r="I643" s="64" t="s">
        <v>137</v>
      </c>
      <c r="J643" s="63">
        <v>0</v>
      </c>
    </row>
    <row r="644" spans="1:10" ht="15" thickBot="1" x14ac:dyDescent="0.25">
      <c r="A644" s="64"/>
      <c r="B644" s="64"/>
      <c r="C644" s="64"/>
      <c r="D644" s="64"/>
      <c r="E644" s="64" t="s">
        <v>136</v>
      </c>
      <c r="F644" s="63">
        <v>1.4832920000000001</v>
      </c>
      <c r="G644" s="64"/>
      <c r="H644" s="134" t="s">
        <v>135</v>
      </c>
      <c r="I644" s="134"/>
      <c r="J644" s="63">
        <v>8.2100000000000009</v>
      </c>
    </row>
    <row r="645" spans="1:10" ht="0.95" customHeight="1" thickTop="1" x14ac:dyDescent="0.2">
      <c r="A645" s="62"/>
      <c r="B645" s="62"/>
      <c r="C645" s="62"/>
      <c r="D645" s="62"/>
      <c r="E645" s="62"/>
      <c r="F645" s="62"/>
      <c r="G645" s="62"/>
      <c r="H645" s="62"/>
      <c r="I645" s="62"/>
      <c r="J645" s="62"/>
    </row>
    <row r="646" spans="1:10" ht="18" customHeight="1" x14ac:dyDescent="0.2">
      <c r="A646" s="77"/>
      <c r="B646" s="75" t="s">
        <v>8</v>
      </c>
      <c r="C646" s="77" t="s">
        <v>9</v>
      </c>
      <c r="D646" s="77" t="s">
        <v>10</v>
      </c>
      <c r="E646" s="135" t="s">
        <v>148</v>
      </c>
      <c r="F646" s="135"/>
      <c r="G646" s="76" t="s">
        <v>11</v>
      </c>
      <c r="H646" s="75" t="s">
        <v>12</v>
      </c>
      <c r="I646" s="75" t="s">
        <v>13</v>
      </c>
      <c r="J646" s="75" t="s">
        <v>15</v>
      </c>
    </row>
    <row r="647" spans="1:10" ht="26.1" customHeight="1" x14ac:dyDescent="0.2">
      <c r="A647" s="73" t="s">
        <v>93</v>
      </c>
      <c r="B647" s="74" t="s">
        <v>407</v>
      </c>
      <c r="C647" s="73" t="s">
        <v>19</v>
      </c>
      <c r="D647" s="73" t="s">
        <v>406</v>
      </c>
      <c r="E647" s="132" t="s">
        <v>160</v>
      </c>
      <c r="F647" s="132"/>
      <c r="G647" s="72" t="s">
        <v>144</v>
      </c>
      <c r="H647" s="71">
        <v>1</v>
      </c>
      <c r="I647" s="70">
        <v>0.23</v>
      </c>
      <c r="J647" s="70">
        <v>0.23</v>
      </c>
    </row>
    <row r="648" spans="1:10" ht="24" customHeight="1" x14ac:dyDescent="0.2">
      <c r="A648" s="68" t="s">
        <v>143</v>
      </c>
      <c r="B648" s="69" t="s">
        <v>405</v>
      </c>
      <c r="C648" s="68" t="s">
        <v>19</v>
      </c>
      <c r="D648" s="68" t="s">
        <v>404</v>
      </c>
      <c r="E648" s="133" t="s">
        <v>199</v>
      </c>
      <c r="F648" s="133"/>
      <c r="G648" s="67" t="s">
        <v>144</v>
      </c>
      <c r="H648" s="66">
        <v>1.328E-2</v>
      </c>
      <c r="I648" s="65">
        <v>17.12</v>
      </c>
      <c r="J648" s="65">
        <v>0.22735359999999999</v>
      </c>
    </row>
    <row r="649" spans="1:10" ht="25.5" x14ac:dyDescent="0.2">
      <c r="A649" s="64"/>
      <c r="B649" s="64"/>
      <c r="C649" s="64"/>
      <c r="D649" s="64"/>
      <c r="E649" s="64" t="s">
        <v>139</v>
      </c>
      <c r="F649" s="63">
        <v>0.23</v>
      </c>
      <c r="G649" s="64" t="s">
        <v>138</v>
      </c>
      <c r="H649" s="63">
        <v>0</v>
      </c>
      <c r="I649" s="64" t="s">
        <v>137</v>
      </c>
      <c r="J649" s="63">
        <v>0.23</v>
      </c>
    </row>
    <row r="650" spans="1:10" ht="15" thickBot="1" x14ac:dyDescent="0.25">
      <c r="A650" s="64"/>
      <c r="B650" s="64"/>
      <c r="C650" s="64"/>
      <c r="D650" s="64"/>
      <c r="E650" s="64" t="s">
        <v>136</v>
      </c>
      <c r="F650" s="63">
        <v>5.0692000000000001E-2</v>
      </c>
      <c r="G650" s="64"/>
      <c r="H650" s="134" t="s">
        <v>135</v>
      </c>
      <c r="I650" s="134"/>
      <c r="J650" s="63">
        <v>0.28000000000000003</v>
      </c>
    </row>
    <row r="651" spans="1:10" ht="0.95" customHeight="1" thickTop="1" x14ac:dyDescent="0.2">
      <c r="A651" s="62"/>
      <c r="B651" s="62"/>
      <c r="C651" s="62"/>
      <c r="D651" s="62"/>
      <c r="E651" s="62"/>
      <c r="F651" s="62"/>
      <c r="G651" s="62"/>
      <c r="H651" s="62"/>
      <c r="I651" s="62"/>
      <c r="J651" s="62"/>
    </row>
    <row r="652" spans="1:10" ht="18" customHeight="1" x14ac:dyDescent="0.2">
      <c r="A652" s="77"/>
      <c r="B652" s="75" t="s">
        <v>8</v>
      </c>
      <c r="C652" s="77" t="s">
        <v>9</v>
      </c>
      <c r="D652" s="77" t="s">
        <v>10</v>
      </c>
      <c r="E652" s="135" t="s">
        <v>148</v>
      </c>
      <c r="F652" s="135"/>
      <c r="G652" s="76" t="s">
        <v>11</v>
      </c>
      <c r="H652" s="75" t="s">
        <v>12</v>
      </c>
      <c r="I652" s="75" t="s">
        <v>13</v>
      </c>
      <c r="J652" s="75" t="s">
        <v>15</v>
      </c>
    </row>
    <row r="653" spans="1:10" ht="26.1" customHeight="1" x14ac:dyDescent="0.2">
      <c r="A653" s="73" t="s">
        <v>93</v>
      </c>
      <c r="B653" s="74" t="s">
        <v>365</v>
      </c>
      <c r="C653" s="73" t="s">
        <v>19</v>
      </c>
      <c r="D653" s="73" t="s">
        <v>364</v>
      </c>
      <c r="E653" s="132" t="s">
        <v>160</v>
      </c>
      <c r="F653" s="132"/>
      <c r="G653" s="72" t="s">
        <v>144</v>
      </c>
      <c r="H653" s="71">
        <v>1</v>
      </c>
      <c r="I653" s="70">
        <v>0.15</v>
      </c>
      <c r="J653" s="70">
        <v>0.15</v>
      </c>
    </row>
    <row r="654" spans="1:10" ht="24" customHeight="1" x14ac:dyDescent="0.2">
      <c r="A654" s="68" t="s">
        <v>143</v>
      </c>
      <c r="B654" s="69" t="s">
        <v>363</v>
      </c>
      <c r="C654" s="68" t="s">
        <v>19</v>
      </c>
      <c r="D654" s="68" t="s">
        <v>362</v>
      </c>
      <c r="E654" s="133" t="s">
        <v>199</v>
      </c>
      <c r="F654" s="133"/>
      <c r="G654" s="67" t="s">
        <v>144</v>
      </c>
      <c r="H654" s="66">
        <v>5.8599999999999998E-3</v>
      </c>
      <c r="I654" s="65">
        <v>25.33</v>
      </c>
      <c r="J654" s="65">
        <v>0.1484338</v>
      </c>
    </row>
    <row r="655" spans="1:10" ht="25.5" x14ac:dyDescent="0.2">
      <c r="A655" s="64"/>
      <c r="B655" s="64"/>
      <c r="C655" s="64"/>
      <c r="D655" s="64"/>
      <c r="E655" s="64" t="s">
        <v>139</v>
      </c>
      <c r="F655" s="63">
        <v>0.15</v>
      </c>
      <c r="G655" s="64" t="s">
        <v>138</v>
      </c>
      <c r="H655" s="63">
        <v>0</v>
      </c>
      <c r="I655" s="64" t="s">
        <v>137</v>
      </c>
      <c r="J655" s="63">
        <v>0.15</v>
      </c>
    </row>
    <row r="656" spans="1:10" ht="15" thickBot="1" x14ac:dyDescent="0.25">
      <c r="A656" s="64"/>
      <c r="B656" s="64"/>
      <c r="C656" s="64"/>
      <c r="D656" s="64"/>
      <c r="E656" s="64" t="s">
        <v>136</v>
      </c>
      <c r="F656" s="63">
        <v>3.3059999999999999E-2</v>
      </c>
      <c r="G656" s="64"/>
      <c r="H656" s="134" t="s">
        <v>135</v>
      </c>
      <c r="I656" s="134"/>
      <c r="J656" s="63">
        <v>0.18</v>
      </c>
    </row>
    <row r="657" spans="1:10" ht="0.95" customHeight="1" thickTop="1" x14ac:dyDescent="0.2">
      <c r="A657" s="62"/>
      <c r="B657" s="62"/>
      <c r="C657" s="62"/>
      <c r="D657" s="62"/>
      <c r="E657" s="62"/>
      <c r="F657" s="62"/>
      <c r="G657" s="62"/>
      <c r="H657" s="62"/>
      <c r="I657" s="62"/>
      <c r="J657" s="62"/>
    </row>
    <row r="658" spans="1:10" ht="18" customHeight="1" x14ac:dyDescent="0.2">
      <c r="A658" s="77"/>
      <c r="B658" s="75" t="s">
        <v>8</v>
      </c>
      <c r="C658" s="77" t="s">
        <v>9</v>
      </c>
      <c r="D658" s="77" t="s">
        <v>10</v>
      </c>
      <c r="E658" s="135" t="s">
        <v>148</v>
      </c>
      <c r="F658" s="135"/>
      <c r="G658" s="76" t="s">
        <v>11</v>
      </c>
      <c r="H658" s="75" t="s">
        <v>12</v>
      </c>
      <c r="I658" s="75" t="s">
        <v>13</v>
      </c>
      <c r="J658" s="75" t="s">
        <v>15</v>
      </c>
    </row>
    <row r="659" spans="1:10" ht="26.1" customHeight="1" x14ac:dyDescent="0.2">
      <c r="A659" s="73" t="s">
        <v>93</v>
      </c>
      <c r="B659" s="74" t="s">
        <v>359</v>
      </c>
      <c r="C659" s="73" t="s">
        <v>19</v>
      </c>
      <c r="D659" s="73" t="s">
        <v>358</v>
      </c>
      <c r="E659" s="132" t="s">
        <v>160</v>
      </c>
      <c r="F659" s="132"/>
      <c r="G659" s="72" t="s">
        <v>144</v>
      </c>
      <c r="H659" s="71">
        <v>1</v>
      </c>
      <c r="I659" s="70">
        <v>0.14000000000000001</v>
      </c>
      <c r="J659" s="70">
        <v>0.14000000000000001</v>
      </c>
    </row>
    <row r="660" spans="1:10" ht="24" customHeight="1" x14ac:dyDescent="0.2">
      <c r="A660" s="68" t="s">
        <v>143</v>
      </c>
      <c r="B660" s="69" t="s">
        <v>357</v>
      </c>
      <c r="C660" s="68" t="s">
        <v>19</v>
      </c>
      <c r="D660" s="68" t="s">
        <v>356</v>
      </c>
      <c r="E660" s="133" t="s">
        <v>199</v>
      </c>
      <c r="F660" s="133"/>
      <c r="G660" s="67" t="s">
        <v>144</v>
      </c>
      <c r="H660" s="66">
        <v>5.8599999999999998E-3</v>
      </c>
      <c r="I660" s="65">
        <v>24.39</v>
      </c>
      <c r="J660" s="65">
        <v>0.14292540000000001</v>
      </c>
    </row>
    <row r="661" spans="1:10" ht="25.5" x14ac:dyDescent="0.2">
      <c r="A661" s="64"/>
      <c r="B661" s="64"/>
      <c r="C661" s="64"/>
      <c r="D661" s="64"/>
      <c r="E661" s="64" t="s">
        <v>139</v>
      </c>
      <c r="F661" s="63">
        <v>0.14000000000000001</v>
      </c>
      <c r="G661" s="64" t="s">
        <v>138</v>
      </c>
      <c r="H661" s="63">
        <v>0</v>
      </c>
      <c r="I661" s="64" t="s">
        <v>137</v>
      </c>
      <c r="J661" s="63">
        <v>0.14000000000000001</v>
      </c>
    </row>
    <row r="662" spans="1:10" ht="15" thickBot="1" x14ac:dyDescent="0.25">
      <c r="A662" s="64"/>
      <c r="B662" s="64"/>
      <c r="C662" s="64"/>
      <c r="D662" s="64"/>
      <c r="E662" s="64" t="s">
        <v>136</v>
      </c>
      <c r="F662" s="63">
        <v>3.0856000000000001E-2</v>
      </c>
      <c r="G662" s="64"/>
      <c r="H662" s="134" t="s">
        <v>135</v>
      </c>
      <c r="I662" s="134"/>
      <c r="J662" s="63">
        <v>0.17</v>
      </c>
    </row>
    <row r="663" spans="1:10" ht="0.95" customHeight="1" thickTop="1" x14ac:dyDescent="0.2">
      <c r="A663" s="62"/>
      <c r="B663" s="62"/>
      <c r="C663" s="62"/>
      <c r="D663" s="62"/>
      <c r="E663" s="62"/>
      <c r="F663" s="62"/>
      <c r="G663" s="62"/>
      <c r="H663" s="62"/>
      <c r="I663" s="62"/>
      <c r="J663" s="62"/>
    </row>
    <row r="664" spans="1:10" ht="18" customHeight="1" x14ac:dyDescent="0.2">
      <c r="A664" s="77"/>
      <c r="B664" s="75" t="s">
        <v>8</v>
      </c>
      <c r="C664" s="77" t="s">
        <v>9</v>
      </c>
      <c r="D664" s="77" t="s">
        <v>10</v>
      </c>
      <c r="E664" s="135" t="s">
        <v>148</v>
      </c>
      <c r="F664" s="135"/>
      <c r="G664" s="76" t="s">
        <v>11</v>
      </c>
      <c r="H664" s="75" t="s">
        <v>12</v>
      </c>
      <c r="I664" s="75" t="s">
        <v>13</v>
      </c>
      <c r="J664" s="75" t="s">
        <v>15</v>
      </c>
    </row>
    <row r="665" spans="1:10" ht="26.1" customHeight="1" x14ac:dyDescent="0.2">
      <c r="A665" s="73" t="s">
        <v>93</v>
      </c>
      <c r="B665" s="74" t="s">
        <v>353</v>
      </c>
      <c r="C665" s="73" t="s">
        <v>19</v>
      </c>
      <c r="D665" s="73" t="s">
        <v>352</v>
      </c>
      <c r="E665" s="132" t="s">
        <v>160</v>
      </c>
      <c r="F665" s="132"/>
      <c r="G665" s="72" t="s">
        <v>144</v>
      </c>
      <c r="H665" s="71">
        <v>1</v>
      </c>
      <c r="I665" s="70">
        <v>0.18</v>
      </c>
      <c r="J665" s="70">
        <v>0.18</v>
      </c>
    </row>
    <row r="666" spans="1:10" ht="24" customHeight="1" x14ac:dyDescent="0.2">
      <c r="A666" s="68" t="s">
        <v>143</v>
      </c>
      <c r="B666" s="69" t="s">
        <v>351</v>
      </c>
      <c r="C666" s="68" t="s">
        <v>19</v>
      </c>
      <c r="D666" s="68" t="s">
        <v>350</v>
      </c>
      <c r="E666" s="133" t="s">
        <v>199</v>
      </c>
      <c r="F666" s="133"/>
      <c r="G666" s="67" t="s">
        <v>144</v>
      </c>
      <c r="H666" s="66">
        <v>5.8599999999999998E-3</v>
      </c>
      <c r="I666" s="65">
        <v>30.33</v>
      </c>
      <c r="J666" s="65">
        <v>0.1777338</v>
      </c>
    </row>
    <row r="667" spans="1:10" ht="25.5" x14ac:dyDescent="0.2">
      <c r="A667" s="64"/>
      <c r="B667" s="64"/>
      <c r="C667" s="64"/>
      <c r="D667" s="64"/>
      <c r="E667" s="64" t="s">
        <v>139</v>
      </c>
      <c r="F667" s="63">
        <v>0.18</v>
      </c>
      <c r="G667" s="64" t="s">
        <v>138</v>
      </c>
      <c r="H667" s="63">
        <v>0</v>
      </c>
      <c r="I667" s="64" t="s">
        <v>137</v>
      </c>
      <c r="J667" s="63">
        <v>0.18</v>
      </c>
    </row>
    <row r="668" spans="1:10" ht="15" thickBot="1" x14ac:dyDescent="0.25">
      <c r="A668" s="64"/>
      <c r="B668" s="64"/>
      <c r="C668" s="64"/>
      <c r="D668" s="64"/>
      <c r="E668" s="64" t="s">
        <v>136</v>
      </c>
      <c r="F668" s="63">
        <v>3.9671999999999999E-2</v>
      </c>
      <c r="G668" s="64"/>
      <c r="H668" s="134" t="s">
        <v>135</v>
      </c>
      <c r="I668" s="134"/>
      <c r="J668" s="63">
        <v>0.22</v>
      </c>
    </row>
    <row r="669" spans="1:10" ht="0.95" customHeight="1" thickTop="1" x14ac:dyDescent="0.2">
      <c r="A669" s="62"/>
      <c r="B669" s="62"/>
      <c r="C669" s="62"/>
      <c r="D669" s="62"/>
      <c r="E669" s="62"/>
      <c r="F669" s="62"/>
      <c r="G669" s="62"/>
      <c r="H669" s="62"/>
      <c r="I669" s="62"/>
      <c r="J669" s="62"/>
    </row>
    <row r="670" spans="1:10" ht="18" customHeight="1" x14ac:dyDescent="0.2">
      <c r="A670" s="77"/>
      <c r="B670" s="75" t="s">
        <v>8</v>
      </c>
      <c r="C670" s="77" t="s">
        <v>9</v>
      </c>
      <c r="D670" s="77" t="s">
        <v>10</v>
      </c>
      <c r="E670" s="135" t="s">
        <v>148</v>
      </c>
      <c r="F670" s="135"/>
      <c r="G670" s="76" t="s">
        <v>11</v>
      </c>
      <c r="H670" s="75" t="s">
        <v>12</v>
      </c>
      <c r="I670" s="75" t="s">
        <v>13</v>
      </c>
      <c r="J670" s="75" t="s">
        <v>15</v>
      </c>
    </row>
    <row r="671" spans="1:10" ht="39" customHeight="1" x14ac:dyDescent="0.2">
      <c r="A671" s="73" t="s">
        <v>93</v>
      </c>
      <c r="B671" s="74" t="s">
        <v>321</v>
      </c>
      <c r="C671" s="73" t="s">
        <v>19</v>
      </c>
      <c r="D671" s="73" t="s">
        <v>320</v>
      </c>
      <c r="E671" s="132" t="s">
        <v>160</v>
      </c>
      <c r="F671" s="132"/>
      <c r="G671" s="72" t="s">
        <v>144</v>
      </c>
      <c r="H671" s="71">
        <v>1</v>
      </c>
      <c r="I671" s="70">
        <v>0.19</v>
      </c>
      <c r="J671" s="70">
        <v>0.19</v>
      </c>
    </row>
    <row r="672" spans="1:10" ht="26.1" customHeight="1" x14ac:dyDescent="0.2">
      <c r="A672" s="68" t="s">
        <v>143</v>
      </c>
      <c r="B672" s="69" t="s">
        <v>319</v>
      </c>
      <c r="C672" s="68" t="s">
        <v>19</v>
      </c>
      <c r="D672" s="68" t="s">
        <v>318</v>
      </c>
      <c r="E672" s="133" t="s">
        <v>199</v>
      </c>
      <c r="F672" s="133"/>
      <c r="G672" s="67" t="s">
        <v>144</v>
      </c>
      <c r="H672" s="66">
        <v>9.5700000000000004E-3</v>
      </c>
      <c r="I672" s="65">
        <v>19.920000000000002</v>
      </c>
      <c r="J672" s="65">
        <v>0.19063440000000001</v>
      </c>
    </row>
    <row r="673" spans="1:10" ht="25.5" x14ac:dyDescent="0.2">
      <c r="A673" s="64"/>
      <c r="B673" s="64"/>
      <c r="C673" s="64"/>
      <c r="D673" s="64"/>
      <c r="E673" s="64" t="s">
        <v>139</v>
      </c>
      <c r="F673" s="63">
        <v>0.19</v>
      </c>
      <c r="G673" s="64" t="s">
        <v>138</v>
      </c>
      <c r="H673" s="63">
        <v>0</v>
      </c>
      <c r="I673" s="64" t="s">
        <v>137</v>
      </c>
      <c r="J673" s="63">
        <v>0.19</v>
      </c>
    </row>
    <row r="674" spans="1:10" ht="15" thickBot="1" x14ac:dyDescent="0.25">
      <c r="A674" s="64"/>
      <c r="B674" s="64"/>
      <c r="C674" s="64"/>
      <c r="D674" s="64"/>
      <c r="E674" s="64" t="s">
        <v>136</v>
      </c>
      <c r="F674" s="63">
        <v>4.1875999999999997E-2</v>
      </c>
      <c r="G674" s="64"/>
      <c r="H674" s="134" t="s">
        <v>135</v>
      </c>
      <c r="I674" s="134"/>
      <c r="J674" s="63">
        <v>0.23</v>
      </c>
    </row>
    <row r="675" spans="1:10" ht="0.95" customHeight="1" thickTop="1" x14ac:dyDescent="0.2">
      <c r="A675" s="62"/>
      <c r="B675" s="62"/>
      <c r="C675" s="62"/>
      <c r="D675" s="62"/>
      <c r="E675" s="62"/>
      <c r="F675" s="62"/>
      <c r="G675" s="62"/>
      <c r="H675" s="62"/>
      <c r="I675" s="62"/>
      <c r="J675" s="62"/>
    </row>
    <row r="676" spans="1:10" ht="18" customHeight="1" x14ac:dyDescent="0.2">
      <c r="A676" s="77"/>
      <c r="B676" s="75" t="s">
        <v>8</v>
      </c>
      <c r="C676" s="77" t="s">
        <v>9</v>
      </c>
      <c r="D676" s="77" t="s">
        <v>10</v>
      </c>
      <c r="E676" s="135" t="s">
        <v>148</v>
      </c>
      <c r="F676" s="135"/>
      <c r="G676" s="76" t="s">
        <v>11</v>
      </c>
      <c r="H676" s="75" t="s">
        <v>12</v>
      </c>
      <c r="I676" s="75" t="s">
        <v>13</v>
      </c>
      <c r="J676" s="75" t="s">
        <v>15</v>
      </c>
    </row>
    <row r="677" spans="1:10" ht="26.1" customHeight="1" x14ac:dyDescent="0.2">
      <c r="A677" s="73" t="s">
        <v>93</v>
      </c>
      <c r="B677" s="74" t="s">
        <v>315</v>
      </c>
      <c r="C677" s="73" t="s">
        <v>19</v>
      </c>
      <c r="D677" s="73" t="s">
        <v>314</v>
      </c>
      <c r="E677" s="132" t="s">
        <v>160</v>
      </c>
      <c r="F677" s="132"/>
      <c r="G677" s="72" t="s">
        <v>144</v>
      </c>
      <c r="H677" s="71">
        <v>1</v>
      </c>
      <c r="I677" s="70">
        <v>0.23</v>
      </c>
      <c r="J677" s="70">
        <v>0.23</v>
      </c>
    </row>
    <row r="678" spans="1:10" ht="26.1" customHeight="1" x14ac:dyDescent="0.2">
      <c r="A678" s="68" t="s">
        <v>143</v>
      </c>
      <c r="B678" s="69" t="s">
        <v>313</v>
      </c>
      <c r="C678" s="68" t="s">
        <v>19</v>
      </c>
      <c r="D678" s="68" t="s">
        <v>312</v>
      </c>
      <c r="E678" s="133" t="s">
        <v>199</v>
      </c>
      <c r="F678" s="133"/>
      <c r="G678" s="67" t="s">
        <v>144</v>
      </c>
      <c r="H678" s="66">
        <v>9.5700000000000004E-3</v>
      </c>
      <c r="I678" s="65">
        <v>24.44</v>
      </c>
      <c r="J678" s="65">
        <v>0.23389080000000001</v>
      </c>
    </row>
    <row r="679" spans="1:10" ht="25.5" x14ac:dyDescent="0.2">
      <c r="A679" s="64"/>
      <c r="B679" s="64"/>
      <c r="C679" s="64"/>
      <c r="D679" s="64"/>
      <c r="E679" s="64" t="s">
        <v>139</v>
      </c>
      <c r="F679" s="63">
        <v>0.23</v>
      </c>
      <c r="G679" s="64" t="s">
        <v>138</v>
      </c>
      <c r="H679" s="63">
        <v>0</v>
      </c>
      <c r="I679" s="64" t="s">
        <v>137</v>
      </c>
      <c r="J679" s="63">
        <v>0.23</v>
      </c>
    </row>
    <row r="680" spans="1:10" ht="15" thickBot="1" x14ac:dyDescent="0.25">
      <c r="A680" s="64"/>
      <c r="B680" s="64"/>
      <c r="C680" s="64"/>
      <c r="D680" s="64"/>
      <c r="E680" s="64" t="s">
        <v>136</v>
      </c>
      <c r="F680" s="63">
        <v>5.0692000000000001E-2</v>
      </c>
      <c r="G680" s="64"/>
      <c r="H680" s="134" t="s">
        <v>135</v>
      </c>
      <c r="I680" s="134"/>
      <c r="J680" s="63">
        <v>0.28000000000000003</v>
      </c>
    </row>
    <row r="681" spans="1:10" ht="0.95" customHeight="1" thickTop="1" x14ac:dyDescent="0.2">
      <c r="A681" s="62"/>
      <c r="B681" s="62"/>
      <c r="C681" s="62"/>
      <c r="D681" s="62"/>
      <c r="E681" s="62"/>
      <c r="F681" s="62"/>
      <c r="G681" s="62"/>
      <c r="H681" s="62"/>
      <c r="I681" s="62"/>
      <c r="J681" s="62"/>
    </row>
    <row r="682" spans="1:10" ht="18" customHeight="1" x14ac:dyDescent="0.2">
      <c r="A682" s="77"/>
      <c r="B682" s="75" t="s">
        <v>8</v>
      </c>
      <c r="C682" s="77" t="s">
        <v>9</v>
      </c>
      <c r="D682" s="77" t="s">
        <v>10</v>
      </c>
      <c r="E682" s="135" t="s">
        <v>148</v>
      </c>
      <c r="F682" s="135"/>
      <c r="G682" s="76" t="s">
        <v>11</v>
      </c>
      <c r="H682" s="75" t="s">
        <v>12</v>
      </c>
      <c r="I682" s="75" t="s">
        <v>13</v>
      </c>
      <c r="J682" s="75" t="s">
        <v>15</v>
      </c>
    </row>
    <row r="683" spans="1:10" ht="26.1" customHeight="1" x14ac:dyDescent="0.2">
      <c r="A683" s="73" t="s">
        <v>93</v>
      </c>
      <c r="B683" s="74" t="s">
        <v>311</v>
      </c>
      <c r="C683" s="73" t="s">
        <v>19</v>
      </c>
      <c r="D683" s="73" t="s">
        <v>310</v>
      </c>
      <c r="E683" s="132" t="s">
        <v>160</v>
      </c>
      <c r="F683" s="132"/>
      <c r="G683" s="72" t="s">
        <v>144</v>
      </c>
      <c r="H683" s="71">
        <v>1</v>
      </c>
      <c r="I683" s="70">
        <v>0.41</v>
      </c>
      <c r="J683" s="70">
        <v>0.41</v>
      </c>
    </row>
    <row r="684" spans="1:10" ht="24" customHeight="1" x14ac:dyDescent="0.2">
      <c r="A684" s="68" t="s">
        <v>143</v>
      </c>
      <c r="B684" s="69" t="s">
        <v>309</v>
      </c>
      <c r="C684" s="68" t="s">
        <v>19</v>
      </c>
      <c r="D684" s="68" t="s">
        <v>308</v>
      </c>
      <c r="E684" s="133" t="s">
        <v>199</v>
      </c>
      <c r="F684" s="133"/>
      <c r="G684" s="67" t="s">
        <v>144</v>
      </c>
      <c r="H684" s="66">
        <v>1.328E-2</v>
      </c>
      <c r="I684" s="65">
        <v>30.91</v>
      </c>
      <c r="J684" s="65">
        <v>0.41048479999999998</v>
      </c>
    </row>
    <row r="685" spans="1:10" ht="25.5" x14ac:dyDescent="0.2">
      <c r="A685" s="64"/>
      <c r="B685" s="64"/>
      <c r="C685" s="64"/>
      <c r="D685" s="64"/>
      <c r="E685" s="64" t="s">
        <v>139</v>
      </c>
      <c r="F685" s="63">
        <v>0.41</v>
      </c>
      <c r="G685" s="64" t="s">
        <v>138</v>
      </c>
      <c r="H685" s="63">
        <v>0</v>
      </c>
      <c r="I685" s="64" t="s">
        <v>137</v>
      </c>
      <c r="J685" s="63">
        <v>0.41</v>
      </c>
    </row>
    <row r="686" spans="1:10" ht="15" thickBot="1" x14ac:dyDescent="0.25">
      <c r="A686" s="64"/>
      <c r="B686" s="64"/>
      <c r="C686" s="64"/>
      <c r="D686" s="64"/>
      <c r="E686" s="64" t="s">
        <v>136</v>
      </c>
      <c r="F686" s="63">
        <v>9.0364E-2</v>
      </c>
      <c r="G686" s="64"/>
      <c r="H686" s="134" t="s">
        <v>135</v>
      </c>
      <c r="I686" s="134"/>
      <c r="J686" s="63">
        <v>0.5</v>
      </c>
    </row>
    <row r="687" spans="1:10" ht="0.95" customHeight="1" thickTop="1" x14ac:dyDescent="0.2">
      <c r="A687" s="62"/>
      <c r="B687" s="62"/>
      <c r="C687" s="62"/>
      <c r="D687" s="62"/>
      <c r="E687" s="62"/>
      <c r="F687" s="62"/>
      <c r="G687" s="62"/>
      <c r="H687" s="62"/>
      <c r="I687" s="62"/>
      <c r="J687" s="62"/>
    </row>
    <row r="688" spans="1:10" ht="18" customHeight="1" x14ac:dyDescent="0.2">
      <c r="A688" s="77"/>
      <c r="B688" s="75" t="s">
        <v>8</v>
      </c>
      <c r="C688" s="77" t="s">
        <v>9</v>
      </c>
      <c r="D688" s="77" t="s">
        <v>10</v>
      </c>
      <c r="E688" s="135" t="s">
        <v>148</v>
      </c>
      <c r="F688" s="135"/>
      <c r="G688" s="76" t="s">
        <v>11</v>
      </c>
      <c r="H688" s="75" t="s">
        <v>12</v>
      </c>
      <c r="I688" s="75" t="s">
        <v>13</v>
      </c>
      <c r="J688" s="75" t="s">
        <v>15</v>
      </c>
    </row>
    <row r="689" spans="1:10" ht="26.1" customHeight="1" x14ac:dyDescent="0.2">
      <c r="A689" s="73" t="s">
        <v>93</v>
      </c>
      <c r="B689" s="74" t="s">
        <v>305</v>
      </c>
      <c r="C689" s="73" t="s">
        <v>19</v>
      </c>
      <c r="D689" s="73" t="s">
        <v>304</v>
      </c>
      <c r="E689" s="132" t="s">
        <v>160</v>
      </c>
      <c r="F689" s="132"/>
      <c r="G689" s="72" t="s">
        <v>144</v>
      </c>
      <c r="H689" s="71">
        <v>1</v>
      </c>
      <c r="I689" s="70">
        <v>0.19</v>
      </c>
      <c r="J689" s="70">
        <v>0.19</v>
      </c>
    </row>
    <row r="690" spans="1:10" ht="24" customHeight="1" x14ac:dyDescent="0.2">
      <c r="A690" s="68" t="s">
        <v>143</v>
      </c>
      <c r="B690" s="69" t="s">
        <v>303</v>
      </c>
      <c r="C690" s="68" t="s">
        <v>19</v>
      </c>
      <c r="D690" s="68" t="s">
        <v>302</v>
      </c>
      <c r="E690" s="133" t="s">
        <v>199</v>
      </c>
      <c r="F690" s="133"/>
      <c r="G690" s="67" t="s">
        <v>144</v>
      </c>
      <c r="H690" s="66">
        <v>9.5700000000000004E-3</v>
      </c>
      <c r="I690" s="65">
        <v>19.57</v>
      </c>
      <c r="J690" s="65">
        <v>0.1872849</v>
      </c>
    </row>
    <row r="691" spans="1:10" ht="25.5" x14ac:dyDescent="0.2">
      <c r="A691" s="64"/>
      <c r="B691" s="64"/>
      <c r="C691" s="64"/>
      <c r="D691" s="64"/>
      <c r="E691" s="64" t="s">
        <v>139</v>
      </c>
      <c r="F691" s="63">
        <v>0.19</v>
      </c>
      <c r="G691" s="64" t="s">
        <v>138</v>
      </c>
      <c r="H691" s="63">
        <v>0</v>
      </c>
      <c r="I691" s="64" t="s">
        <v>137</v>
      </c>
      <c r="J691" s="63">
        <v>0.19</v>
      </c>
    </row>
    <row r="692" spans="1:10" ht="15" thickBot="1" x14ac:dyDescent="0.25">
      <c r="A692" s="64"/>
      <c r="B692" s="64"/>
      <c r="C692" s="64"/>
      <c r="D692" s="64"/>
      <c r="E692" s="64" t="s">
        <v>136</v>
      </c>
      <c r="F692" s="63">
        <v>4.1875999999999997E-2</v>
      </c>
      <c r="G692" s="64"/>
      <c r="H692" s="134" t="s">
        <v>135</v>
      </c>
      <c r="I692" s="134"/>
      <c r="J692" s="63">
        <v>0.23</v>
      </c>
    </row>
    <row r="693" spans="1:10" ht="0.95" customHeight="1" thickTop="1" x14ac:dyDescent="0.2">
      <c r="A693" s="62"/>
      <c r="B693" s="62"/>
      <c r="C693" s="62"/>
      <c r="D693" s="62"/>
      <c r="E693" s="62"/>
      <c r="F693" s="62"/>
      <c r="G693" s="62"/>
      <c r="H693" s="62"/>
      <c r="I693" s="62"/>
      <c r="J693" s="62"/>
    </row>
    <row r="694" spans="1:10" ht="18" customHeight="1" x14ac:dyDescent="0.2">
      <c r="A694" s="77"/>
      <c r="B694" s="75" t="s">
        <v>8</v>
      </c>
      <c r="C694" s="77" t="s">
        <v>9</v>
      </c>
      <c r="D694" s="77" t="s">
        <v>10</v>
      </c>
      <c r="E694" s="135" t="s">
        <v>148</v>
      </c>
      <c r="F694" s="135"/>
      <c r="G694" s="76" t="s">
        <v>11</v>
      </c>
      <c r="H694" s="75" t="s">
        <v>12</v>
      </c>
      <c r="I694" s="75" t="s">
        <v>13</v>
      </c>
      <c r="J694" s="75" t="s">
        <v>15</v>
      </c>
    </row>
    <row r="695" spans="1:10" ht="26.1" customHeight="1" x14ac:dyDescent="0.2">
      <c r="A695" s="73" t="s">
        <v>93</v>
      </c>
      <c r="B695" s="74" t="s">
        <v>301</v>
      </c>
      <c r="C695" s="73" t="s">
        <v>19</v>
      </c>
      <c r="D695" s="73" t="s">
        <v>300</v>
      </c>
      <c r="E695" s="132" t="s">
        <v>160</v>
      </c>
      <c r="F695" s="132"/>
      <c r="G695" s="72" t="s">
        <v>144</v>
      </c>
      <c r="H695" s="71">
        <v>1</v>
      </c>
      <c r="I695" s="70">
        <v>0.23</v>
      </c>
      <c r="J695" s="70">
        <v>0.23</v>
      </c>
    </row>
    <row r="696" spans="1:10" ht="26.1" customHeight="1" x14ac:dyDescent="0.2">
      <c r="A696" s="68" t="s">
        <v>143</v>
      </c>
      <c r="B696" s="69" t="s">
        <v>299</v>
      </c>
      <c r="C696" s="68" t="s">
        <v>19</v>
      </c>
      <c r="D696" s="68" t="s">
        <v>298</v>
      </c>
      <c r="E696" s="133" t="s">
        <v>199</v>
      </c>
      <c r="F696" s="133"/>
      <c r="G696" s="67" t="s">
        <v>144</v>
      </c>
      <c r="H696" s="66">
        <v>9.5700000000000004E-3</v>
      </c>
      <c r="I696" s="65">
        <v>24.44</v>
      </c>
      <c r="J696" s="65">
        <v>0.23389080000000001</v>
      </c>
    </row>
    <row r="697" spans="1:10" ht="25.5" x14ac:dyDescent="0.2">
      <c r="A697" s="64"/>
      <c r="B697" s="64"/>
      <c r="C697" s="64"/>
      <c r="D697" s="64"/>
      <c r="E697" s="64" t="s">
        <v>139</v>
      </c>
      <c r="F697" s="63">
        <v>0.23</v>
      </c>
      <c r="G697" s="64" t="s">
        <v>138</v>
      </c>
      <c r="H697" s="63">
        <v>0</v>
      </c>
      <c r="I697" s="64" t="s">
        <v>137</v>
      </c>
      <c r="J697" s="63">
        <v>0.23</v>
      </c>
    </row>
    <row r="698" spans="1:10" ht="15" thickBot="1" x14ac:dyDescent="0.25">
      <c r="A698" s="64"/>
      <c r="B698" s="64"/>
      <c r="C698" s="64"/>
      <c r="D698" s="64"/>
      <c r="E698" s="64" t="s">
        <v>136</v>
      </c>
      <c r="F698" s="63">
        <v>5.0692000000000001E-2</v>
      </c>
      <c r="G698" s="64"/>
      <c r="H698" s="134" t="s">
        <v>135</v>
      </c>
      <c r="I698" s="134"/>
      <c r="J698" s="63">
        <v>0.28000000000000003</v>
      </c>
    </row>
    <row r="699" spans="1:10" ht="0.95" customHeight="1" thickTop="1" x14ac:dyDescent="0.2">
      <c r="A699" s="62"/>
      <c r="B699" s="62"/>
      <c r="C699" s="62"/>
      <c r="D699" s="62"/>
      <c r="E699" s="62"/>
      <c r="F699" s="62"/>
      <c r="G699" s="62"/>
      <c r="H699" s="62"/>
      <c r="I699" s="62"/>
      <c r="J699" s="62"/>
    </row>
    <row r="700" spans="1:10" ht="18" customHeight="1" x14ac:dyDescent="0.2">
      <c r="A700" s="77"/>
      <c r="B700" s="75" t="s">
        <v>8</v>
      </c>
      <c r="C700" s="77" t="s">
        <v>9</v>
      </c>
      <c r="D700" s="77" t="s">
        <v>10</v>
      </c>
      <c r="E700" s="135" t="s">
        <v>148</v>
      </c>
      <c r="F700" s="135"/>
      <c r="G700" s="76" t="s">
        <v>11</v>
      </c>
      <c r="H700" s="75" t="s">
        <v>12</v>
      </c>
      <c r="I700" s="75" t="s">
        <v>13</v>
      </c>
      <c r="J700" s="75" t="s">
        <v>15</v>
      </c>
    </row>
    <row r="701" spans="1:10" ht="26.1" customHeight="1" x14ac:dyDescent="0.2">
      <c r="A701" s="73" t="s">
        <v>93</v>
      </c>
      <c r="B701" s="74" t="s">
        <v>297</v>
      </c>
      <c r="C701" s="73" t="s">
        <v>19</v>
      </c>
      <c r="D701" s="73" t="s">
        <v>296</v>
      </c>
      <c r="E701" s="132" t="s">
        <v>160</v>
      </c>
      <c r="F701" s="132"/>
      <c r="G701" s="72" t="s">
        <v>144</v>
      </c>
      <c r="H701" s="71">
        <v>1</v>
      </c>
      <c r="I701" s="70">
        <v>0.18</v>
      </c>
      <c r="J701" s="70">
        <v>0.18</v>
      </c>
    </row>
    <row r="702" spans="1:10" ht="24" customHeight="1" x14ac:dyDescent="0.2">
      <c r="A702" s="68" t="s">
        <v>143</v>
      </c>
      <c r="B702" s="69" t="s">
        <v>295</v>
      </c>
      <c r="C702" s="68" t="s">
        <v>19</v>
      </c>
      <c r="D702" s="68" t="s">
        <v>294</v>
      </c>
      <c r="E702" s="133" t="s">
        <v>199</v>
      </c>
      <c r="F702" s="133"/>
      <c r="G702" s="67" t="s">
        <v>144</v>
      </c>
      <c r="H702" s="66">
        <v>9.5700000000000004E-3</v>
      </c>
      <c r="I702" s="65">
        <v>18.38</v>
      </c>
      <c r="J702" s="65">
        <v>0.17589659999999999</v>
      </c>
    </row>
    <row r="703" spans="1:10" ht="25.5" x14ac:dyDescent="0.2">
      <c r="A703" s="64"/>
      <c r="B703" s="64"/>
      <c r="C703" s="64"/>
      <c r="D703" s="64"/>
      <c r="E703" s="64" t="s">
        <v>139</v>
      </c>
      <c r="F703" s="63">
        <v>0.18</v>
      </c>
      <c r="G703" s="64" t="s">
        <v>138</v>
      </c>
      <c r="H703" s="63">
        <v>0</v>
      </c>
      <c r="I703" s="64" t="s">
        <v>137</v>
      </c>
      <c r="J703" s="63">
        <v>0.18</v>
      </c>
    </row>
    <row r="704" spans="1:10" ht="15" thickBot="1" x14ac:dyDescent="0.25">
      <c r="A704" s="64"/>
      <c r="B704" s="64"/>
      <c r="C704" s="64"/>
      <c r="D704" s="64"/>
      <c r="E704" s="64" t="s">
        <v>136</v>
      </c>
      <c r="F704" s="63">
        <v>3.9671999999999999E-2</v>
      </c>
      <c r="G704" s="64"/>
      <c r="H704" s="134" t="s">
        <v>135</v>
      </c>
      <c r="I704" s="134"/>
      <c r="J704" s="63">
        <v>0.22</v>
      </c>
    </row>
    <row r="705" spans="1:10" ht="0.95" customHeight="1" thickTop="1" x14ac:dyDescent="0.2">
      <c r="A705" s="62"/>
      <c r="B705" s="62"/>
      <c r="C705" s="62"/>
      <c r="D705" s="62"/>
      <c r="E705" s="62"/>
      <c r="F705" s="62"/>
      <c r="G705" s="62"/>
      <c r="H705" s="62"/>
      <c r="I705" s="62"/>
      <c r="J705" s="62"/>
    </row>
    <row r="706" spans="1:10" ht="18" customHeight="1" x14ac:dyDescent="0.2">
      <c r="A706" s="77"/>
      <c r="B706" s="75" t="s">
        <v>8</v>
      </c>
      <c r="C706" s="77" t="s">
        <v>9</v>
      </c>
      <c r="D706" s="77" t="s">
        <v>10</v>
      </c>
      <c r="E706" s="135" t="s">
        <v>148</v>
      </c>
      <c r="F706" s="135"/>
      <c r="G706" s="76" t="s">
        <v>11</v>
      </c>
      <c r="H706" s="75" t="s">
        <v>12</v>
      </c>
      <c r="I706" s="75" t="s">
        <v>13</v>
      </c>
      <c r="J706" s="75" t="s">
        <v>15</v>
      </c>
    </row>
    <row r="707" spans="1:10" ht="26.1" customHeight="1" x14ac:dyDescent="0.2">
      <c r="A707" s="73" t="s">
        <v>93</v>
      </c>
      <c r="B707" s="74" t="s">
        <v>291</v>
      </c>
      <c r="C707" s="73" t="s">
        <v>19</v>
      </c>
      <c r="D707" s="73" t="s">
        <v>290</v>
      </c>
      <c r="E707" s="132" t="s">
        <v>160</v>
      </c>
      <c r="F707" s="132"/>
      <c r="G707" s="72" t="s">
        <v>144</v>
      </c>
      <c r="H707" s="71">
        <v>1</v>
      </c>
      <c r="I707" s="70">
        <v>0.5</v>
      </c>
      <c r="J707" s="70">
        <v>0.5</v>
      </c>
    </row>
    <row r="708" spans="1:10" ht="24" customHeight="1" x14ac:dyDescent="0.2">
      <c r="A708" s="68" t="s">
        <v>143</v>
      </c>
      <c r="B708" s="69" t="s">
        <v>289</v>
      </c>
      <c r="C708" s="68" t="s">
        <v>19</v>
      </c>
      <c r="D708" s="68" t="s">
        <v>288</v>
      </c>
      <c r="E708" s="133" t="s">
        <v>199</v>
      </c>
      <c r="F708" s="133"/>
      <c r="G708" s="67" t="s">
        <v>144</v>
      </c>
      <c r="H708" s="66">
        <v>2.4420000000000001E-2</v>
      </c>
      <c r="I708" s="65">
        <v>20.59</v>
      </c>
      <c r="J708" s="65">
        <v>0.50280780000000003</v>
      </c>
    </row>
    <row r="709" spans="1:10" ht="25.5" x14ac:dyDescent="0.2">
      <c r="A709" s="64"/>
      <c r="B709" s="64"/>
      <c r="C709" s="64"/>
      <c r="D709" s="64"/>
      <c r="E709" s="64" t="s">
        <v>139</v>
      </c>
      <c r="F709" s="63">
        <v>0.5</v>
      </c>
      <c r="G709" s="64" t="s">
        <v>138</v>
      </c>
      <c r="H709" s="63">
        <v>0</v>
      </c>
      <c r="I709" s="64" t="s">
        <v>137</v>
      </c>
      <c r="J709" s="63">
        <v>0.5</v>
      </c>
    </row>
    <row r="710" spans="1:10" ht="15" thickBot="1" x14ac:dyDescent="0.25">
      <c r="A710" s="64"/>
      <c r="B710" s="64"/>
      <c r="C710" s="64"/>
      <c r="D710" s="64"/>
      <c r="E710" s="64" t="s">
        <v>136</v>
      </c>
      <c r="F710" s="63">
        <v>0.11020000000000001</v>
      </c>
      <c r="G710" s="64"/>
      <c r="H710" s="134" t="s">
        <v>135</v>
      </c>
      <c r="I710" s="134"/>
      <c r="J710" s="63">
        <v>0.61</v>
      </c>
    </row>
    <row r="711" spans="1:10" ht="0.95" customHeight="1" thickTop="1" x14ac:dyDescent="0.2">
      <c r="A711" s="62"/>
      <c r="B711" s="62"/>
      <c r="C711" s="62"/>
      <c r="D711" s="62"/>
      <c r="E711" s="62"/>
      <c r="F711" s="62"/>
      <c r="G711" s="62"/>
      <c r="H711" s="62"/>
      <c r="I711" s="62"/>
      <c r="J711" s="62"/>
    </row>
    <row r="712" spans="1:10" ht="18" customHeight="1" x14ac:dyDescent="0.2">
      <c r="A712" s="77"/>
      <c r="B712" s="75" t="s">
        <v>8</v>
      </c>
      <c r="C712" s="77" t="s">
        <v>9</v>
      </c>
      <c r="D712" s="77" t="s">
        <v>10</v>
      </c>
      <c r="E712" s="135" t="s">
        <v>148</v>
      </c>
      <c r="F712" s="135"/>
      <c r="G712" s="76" t="s">
        <v>11</v>
      </c>
      <c r="H712" s="75" t="s">
        <v>12</v>
      </c>
      <c r="I712" s="75" t="s">
        <v>13</v>
      </c>
      <c r="J712" s="75" t="s">
        <v>15</v>
      </c>
    </row>
    <row r="713" spans="1:10" ht="26.1" customHeight="1" x14ac:dyDescent="0.2">
      <c r="A713" s="73" t="s">
        <v>93</v>
      </c>
      <c r="B713" s="74" t="s">
        <v>281</v>
      </c>
      <c r="C713" s="73" t="s">
        <v>19</v>
      </c>
      <c r="D713" s="73" t="s">
        <v>280</v>
      </c>
      <c r="E713" s="132" t="s">
        <v>160</v>
      </c>
      <c r="F713" s="132"/>
      <c r="G713" s="72" t="s">
        <v>144</v>
      </c>
      <c r="H713" s="71">
        <v>1</v>
      </c>
      <c r="I713" s="70">
        <v>0.09</v>
      </c>
      <c r="J713" s="70">
        <v>0.09</v>
      </c>
    </row>
    <row r="714" spans="1:10" ht="24" customHeight="1" x14ac:dyDescent="0.2">
      <c r="A714" s="68" t="s">
        <v>143</v>
      </c>
      <c r="B714" s="69" t="s">
        <v>279</v>
      </c>
      <c r="C714" s="68" t="s">
        <v>19</v>
      </c>
      <c r="D714" s="68" t="s">
        <v>278</v>
      </c>
      <c r="E714" s="133" t="s">
        <v>199</v>
      </c>
      <c r="F714" s="133"/>
      <c r="G714" s="67" t="s">
        <v>144</v>
      </c>
      <c r="H714" s="66">
        <v>5.8599999999999998E-3</v>
      </c>
      <c r="I714" s="65">
        <v>14.7</v>
      </c>
      <c r="J714" s="65">
        <v>8.6141999999999996E-2</v>
      </c>
    </row>
    <row r="715" spans="1:10" ht="25.5" x14ac:dyDescent="0.2">
      <c r="A715" s="64"/>
      <c r="B715" s="64"/>
      <c r="C715" s="64"/>
      <c r="D715" s="64"/>
      <c r="E715" s="64" t="s">
        <v>139</v>
      </c>
      <c r="F715" s="63">
        <v>0.09</v>
      </c>
      <c r="G715" s="64" t="s">
        <v>138</v>
      </c>
      <c r="H715" s="63">
        <v>0</v>
      </c>
      <c r="I715" s="64" t="s">
        <v>137</v>
      </c>
      <c r="J715" s="63">
        <v>0.09</v>
      </c>
    </row>
    <row r="716" spans="1:10" ht="15" thickBot="1" x14ac:dyDescent="0.25">
      <c r="A716" s="64"/>
      <c r="B716" s="64"/>
      <c r="C716" s="64"/>
      <c r="D716" s="64"/>
      <c r="E716" s="64" t="s">
        <v>136</v>
      </c>
      <c r="F716" s="63">
        <v>1.9835999999999999E-2</v>
      </c>
      <c r="G716" s="64"/>
      <c r="H716" s="134" t="s">
        <v>135</v>
      </c>
      <c r="I716" s="134"/>
      <c r="J716" s="63">
        <v>0.11</v>
      </c>
    </row>
    <row r="717" spans="1:10" ht="0.95" customHeight="1" thickTop="1" x14ac:dyDescent="0.2">
      <c r="A717" s="62"/>
      <c r="B717" s="62"/>
      <c r="C717" s="62"/>
      <c r="D717" s="62"/>
      <c r="E717" s="62"/>
      <c r="F717" s="62"/>
      <c r="G717" s="62"/>
      <c r="H717" s="62"/>
      <c r="I717" s="62"/>
      <c r="J717" s="62"/>
    </row>
    <row r="718" spans="1:10" ht="18" customHeight="1" x14ac:dyDescent="0.2">
      <c r="A718" s="77"/>
      <c r="B718" s="75" t="s">
        <v>8</v>
      </c>
      <c r="C718" s="77" t="s">
        <v>9</v>
      </c>
      <c r="D718" s="77" t="s">
        <v>10</v>
      </c>
      <c r="E718" s="135" t="s">
        <v>148</v>
      </c>
      <c r="F718" s="135"/>
      <c r="G718" s="76" t="s">
        <v>11</v>
      </c>
      <c r="H718" s="75" t="s">
        <v>12</v>
      </c>
      <c r="I718" s="75" t="s">
        <v>13</v>
      </c>
      <c r="J718" s="75" t="s">
        <v>15</v>
      </c>
    </row>
    <row r="719" spans="1:10" ht="26.1" customHeight="1" x14ac:dyDescent="0.2">
      <c r="A719" s="73" t="s">
        <v>93</v>
      </c>
      <c r="B719" s="74" t="s">
        <v>229</v>
      </c>
      <c r="C719" s="73" t="s">
        <v>19</v>
      </c>
      <c r="D719" s="73" t="s">
        <v>228</v>
      </c>
      <c r="E719" s="132" t="s">
        <v>160</v>
      </c>
      <c r="F719" s="132"/>
      <c r="G719" s="72" t="s">
        <v>144</v>
      </c>
      <c r="H719" s="71">
        <v>1</v>
      </c>
      <c r="I719" s="70">
        <v>0.34</v>
      </c>
      <c r="J719" s="70">
        <v>0.34</v>
      </c>
    </row>
    <row r="720" spans="1:10" ht="24" customHeight="1" x14ac:dyDescent="0.2">
      <c r="A720" s="68" t="s">
        <v>143</v>
      </c>
      <c r="B720" s="69" t="s">
        <v>227</v>
      </c>
      <c r="C720" s="68" t="s">
        <v>19</v>
      </c>
      <c r="D720" s="68" t="s">
        <v>226</v>
      </c>
      <c r="E720" s="133" t="s">
        <v>199</v>
      </c>
      <c r="F720" s="133"/>
      <c r="G720" s="67" t="s">
        <v>144</v>
      </c>
      <c r="H720" s="66">
        <v>2.4420000000000001E-2</v>
      </c>
      <c r="I720" s="65">
        <v>13.72</v>
      </c>
      <c r="J720" s="65">
        <v>0.33504240000000002</v>
      </c>
    </row>
    <row r="721" spans="1:10" ht="25.5" x14ac:dyDescent="0.2">
      <c r="A721" s="64"/>
      <c r="B721" s="64"/>
      <c r="C721" s="64"/>
      <c r="D721" s="64"/>
      <c r="E721" s="64" t="s">
        <v>139</v>
      </c>
      <c r="F721" s="63">
        <v>0.34</v>
      </c>
      <c r="G721" s="64" t="s">
        <v>138</v>
      </c>
      <c r="H721" s="63">
        <v>0</v>
      </c>
      <c r="I721" s="64" t="s">
        <v>137</v>
      </c>
      <c r="J721" s="63">
        <v>0.34</v>
      </c>
    </row>
    <row r="722" spans="1:10" ht="15" thickBot="1" x14ac:dyDescent="0.25">
      <c r="A722" s="64"/>
      <c r="B722" s="64"/>
      <c r="C722" s="64"/>
      <c r="D722" s="64"/>
      <c r="E722" s="64" t="s">
        <v>136</v>
      </c>
      <c r="F722" s="63">
        <v>7.4936000000000003E-2</v>
      </c>
      <c r="G722" s="64"/>
      <c r="H722" s="134" t="s">
        <v>135</v>
      </c>
      <c r="I722" s="134"/>
      <c r="J722" s="63">
        <v>0.41</v>
      </c>
    </row>
    <row r="723" spans="1:10" ht="0.95" customHeight="1" thickTop="1" x14ac:dyDescent="0.2">
      <c r="A723" s="62"/>
      <c r="B723" s="62"/>
      <c r="C723" s="62"/>
      <c r="D723" s="62"/>
      <c r="E723" s="62"/>
      <c r="F723" s="62"/>
      <c r="G723" s="62"/>
      <c r="H723" s="62"/>
      <c r="I723" s="62"/>
      <c r="J723" s="62"/>
    </row>
    <row r="724" spans="1:10" ht="18" customHeight="1" x14ac:dyDescent="0.2">
      <c r="A724" s="77"/>
      <c r="B724" s="75" t="s">
        <v>8</v>
      </c>
      <c r="C724" s="77" t="s">
        <v>9</v>
      </c>
      <c r="D724" s="77" t="s">
        <v>10</v>
      </c>
      <c r="E724" s="135" t="s">
        <v>148</v>
      </c>
      <c r="F724" s="135"/>
      <c r="G724" s="76" t="s">
        <v>11</v>
      </c>
      <c r="H724" s="75" t="s">
        <v>12</v>
      </c>
      <c r="I724" s="75" t="s">
        <v>13</v>
      </c>
      <c r="J724" s="75" t="s">
        <v>15</v>
      </c>
    </row>
    <row r="725" spans="1:10" ht="26.1" customHeight="1" x14ac:dyDescent="0.2">
      <c r="A725" s="73" t="s">
        <v>93</v>
      </c>
      <c r="B725" s="74" t="s">
        <v>203</v>
      </c>
      <c r="C725" s="73" t="s">
        <v>19</v>
      </c>
      <c r="D725" s="73" t="s">
        <v>202</v>
      </c>
      <c r="E725" s="132" t="s">
        <v>160</v>
      </c>
      <c r="F725" s="132"/>
      <c r="G725" s="72" t="s">
        <v>144</v>
      </c>
      <c r="H725" s="71">
        <v>1</v>
      </c>
      <c r="I725" s="70">
        <v>0.38</v>
      </c>
      <c r="J725" s="70">
        <v>0.38</v>
      </c>
    </row>
    <row r="726" spans="1:10" ht="26.1" customHeight="1" x14ac:dyDescent="0.2">
      <c r="A726" s="68" t="s">
        <v>143</v>
      </c>
      <c r="B726" s="69" t="s">
        <v>201</v>
      </c>
      <c r="C726" s="68" t="s">
        <v>19</v>
      </c>
      <c r="D726" s="68" t="s">
        <v>200</v>
      </c>
      <c r="E726" s="133" t="s">
        <v>199</v>
      </c>
      <c r="F726" s="133"/>
      <c r="G726" s="67" t="s">
        <v>144</v>
      </c>
      <c r="H726" s="66">
        <v>1.328E-2</v>
      </c>
      <c r="I726" s="65">
        <v>28.3</v>
      </c>
      <c r="J726" s="65">
        <v>0.37582399999999999</v>
      </c>
    </row>
    <row r="727" spans="1:10" ht="25.5" x14ac:dyDescent="0.2">
      <c r="A727" s="64"/>
      <c r="B727" s="64"/>
      <c r="C727" s="64"/>
      <c r="D727" s="64"/>
      <c r="E727" s="64" t="s">
        <v>139</v>
      </c>
      <c r="F727" s="63">
        <v>0.38</v>
      </c>
      <c r="G727" s="64" t="s">
        <v>138</v>
      </c>
      <c r="H727" s="63">
        <v>0</v>
      </c>
      <c r="I727" s="64" t="s">
        <v>137</v>
      </c>
      <c r="J727" s="63">
        <v>0.38</v>
      </c>
    </row>
    <row r="728" spans="1:10" ht="15" thickBot="1" x14ac:dyDescent="0.25">
      <c r="A728" s="64"/>
      <c r="B728" s="64"/>
      <c r="C728" s="64"/>
      <c r="D728" s="64"/>
      <c r="E728" s="64" t="s">
        <v>136</v>
      </c>
      <c r="F728" s="63">
        <v>8.3751999999999993E-2</v>
      </c>
      <c r="G728" s="64"/>
      <c r="H728" s="134" t="s">
        <v>135</v>
      </c>
      <c r="I728" s="134"/>
      <c r="J728" s="63">
        <v>0.46</v>
      </c>
    </row>
    <row r="729" spans="1:10" ht="0.95" customHeight="1" thickTop="1" x14ac:dyDescent="0.2">
      <c r="A729" s="62"/>
      <c r="B729" s="62"/>
      <c r="C729" s="62"/>
      <c r="D729" s="62"/>
      <c r="E729" s="62"/>
      <c r="F729" s="62"/>
      <c r="G729" s="62"/>
      <c r="H729" s="62"/>
      <c r="I729" s="62"/>
      <c r="J729" s="62"/>
    </row>
    <row r="730" spans="1:10" ht="18" customHeight="1" x14ac:dyDescent="0.2">
      <c r="A730" s="77"/>
      <c r="B730" s="75" t="s">
        <v>8</v>
      </c>
      <c r="C730" s="77" t="s">
        <v>9</v>
      </c>
      <c r="D730" s="77" t="s">
        <v>10</v>
      </c>
      <c r="E730" s="135" t="s">
        <v>148</v>
      </c>
      <c r="F730" s="135"/>
      <c r="G730" s="76" t="s">
        <v>11</v>
      </c>
      <c r="H730" s="75" t="s">
        <v>12</v>
      </c>
      <c r="I730" s="75" t="s">
        <v>13</v>
      </c>
      <c r="J730" s="75" t="s">
        <v>15</v>
      </c>
    </row>
    <row r="731" spans="1:10" ht="26.1" customHeight="1" x14ac:dyDescent="0.2">
      <c r="A731" s="73" t="s">
        <v>93</v>
      </c>
      <c r="B731" s="74" t="s">
        <v>403</v>
      </c>
      <c r="C731" s="73" t="s">
        <v>19</v>
      </c>
      <c r="D731" s="73" t="s">
        <v>402</v>
      </c>
      <c r="E731" s="132" t="s">
        <v>401</v>
      </c>
      <c r="F731" s="132"/>
      <c r="G731" s="72" t="s">
        <v>39</v>
      </c>
      <c r="H731" s="71">
        <v>1</v>
      </c>
      <c r="I731" s="70">
        <v>75.599999999999994</v>
      </c>
      <c r="J731" s="70">
        <v>75.599999999999994</v>
      </c>
    </row>
    <row r="732" spans="1:10" ht="24" customHeight="1" x14ac:dyDescent="0.2">
      <c r="A732" s="81" t="s">
        <v>159</v>
      </c>
      <c r="B732" s="82" t="s">
        <v>231</v>
      </c>
      <c r="C732" s="81" t="s">
        <v>19</v>
      </c>
      <c r="D732" s="81" t="s">
        <v>230</v>
      </c>
      <c r="E732" s="139" t="s">
        <v>160</v>
      </c>
      <c r="F732" s="139"/>
      <c r="G732" s="80" t="s">
        <v>144</v>
      </c>
      <c r="H732" s="79">
        <v>3.956</v>
      </c>
      <c r="I732" s="78">
        <v>19.11</v>
      </c>
      <c r="J732" s="78">
        <v>75.599159999999998</v>
      </c>
    </row>
    <row r="733" spans="1:10" ht="25.5" x14ac:dyDescent="0.2">
      <c r="A733" s="64"/>
      <c r="B733" s="64"/>
      <c r="C733" s="64"/>
      <c r="D733" s="64"/>
      <c r="E733" s="64" t="s">
        <v>139</v>
      </c>
      <c r="F733" s="63">
        <v>55.62</v>
      </c>
      <c r="G733" s="64" t="s">
        <v>138</v>
      </c>
      <c r="H733" s="63">
        <v>0</v>
      </c>
      <c r="I733" s="64" t="s">
        <v>137</v>
      </c>
      <c r="J733" s="63">
        <v>55.62</v>
      </c>
    </row>
    <row r="734" spans="1:10" ht="15" thickBot="1" x14ac:dyDescent="0.25">
      <c r="A734" s="64"/>
      <c r="B734" s="64"/>
      <c r="C734" s="64"/>
      <c r="D734" s="64"/>
      <c r="E734" s="64" t="s">
        <v>136</v>
      </c>
      <c r="F734" s="63">
        <v>16.662240000000001</v>
      </c>
      <c r="G734" s="64"/>
      <c r="H734" s="134" t="s">
        <v>135</v>
      </c>
      <c r="I734" s="134"/>
      <c r="J734" s="63">
        <v>92.26</v>
      </c>
    </row>
    <row r="735" spans="1:10" ht="0.95" customHeight="1" thickTop="1" x14ac:dyDescent="0.2">
      <c r="A735" s="62"/>
      <c r="B735" s="62"/>
      <c r="C735" s="62"/>
      <c r="D735" s="62"/>
      <c r="E735" s="62"/>
      <c r="F735" s="62"/>
      <c r="G735" s="62"/>
      <c r="H735" s="62"/>
      <c r="I735" s="62"/>
      <c r="J735" s="62"/>
    </row>
    <row r="736" spans="1:10" ht="18" customHeight="1" x14ac:dyDescent="0.2">
      <c r="A736" s="77"/>
      <c r="B736" s="75" t="s">
        <v>8</v>
      </c>
      <c r="C736" s="77" t="s">
        <v>9</v>
      </c>
      <c r="D736" s="77" t="s">
        <v>10</v>
      </c>
      <c r="E736" s="135" t="s">
        <v>148</v>
      </c>
      <c r="F736" s="135"/>
      <c r="G736" s="76" t="s">
        <v>11</v>
      </c>
      <c r="H736" s="75" t="s">
        <v>12</v>
      </c>
      <c r="I736" s="75" t="s">
        <v>13</v>
      </c>
      <c r="J736" s="75" t="s">
        <v>15</v>
      </c>
    </row>
    <row r="737" spans="1:10" ht="65.099999999999994" customHeight="1" x14ac:dyDescent="0.2">
      <c r="A737" s="73" t="s">
        <v>93</v>
      </c>
      <c r="B737" s="74" t="s">
        <v>400</v>
      </c>
      <c r="C737" s="73" t="s">
        <v>19</v>
      </c>
      <c r="D737" s="73" t="s">
        <v>399</v>
      </c>
      <c r="E737" s="132" t="s">
        <v>145</v>
      </c>
      <c r="F737" s="132"/>
      <c r="G737" s="72" t="s">
        <v>163</v>
      </c>
      <c r="H737" s="71">
        <v>1</v>
      </c>
      <c r="I737" s="70">
        <v>234.06</v>
      </c>
      <c r="J737" s="70">
        <v>234.06</v>
      </c>
    </row>
    <row r="738" spans="1:10" ht="65.099999999999994" customHeight="1" x14ac:dyDescent="0.2">
      <c r="A738" s="81" t="s">
        <v>159</v>
      </c>
      <c r="B738" s="82" t="s">
        <v>392</v>
      </c>
      <c r="C738" s="81" t="s">
        <v>19</v>
      </c>
      <c r="D738" s="81" t="s">
        <v>391</v>
      </c>
      <c r="E738" s="139" t="s">
        <v>145</v>
      </c>
      <c r="F738" s="139"/>
      <c r="G738" s="80" t="s">
        <v>144</v>
      </c>
      <c r="H738" s="79">
        <v>1</v>
      </c>
      <c r="I738" s="78">
        <v>36.799999999999997</v>
      </c>
      <c r="J738" s="78">
        <v>36.799999999999997</v>
      </c>
    </row>
    <row r="739" spans="1:10" ht="24" customHeight="1" x14ac:dyDescent="0.2">
      <c r="A739" s="81" t="s">
        <v>159</v>
      </c>
      <c r="B739" s="82" t="s">
        <v>361</v>
      </c>
      <c r="C739" s="81" t="s">
        <v>19</v>
      </c>
      <c r="D739" s="81" t="s">
        <v>360</v>
      </c>
      <c r="E739" s="139" t="s">
        <v>160</v>
      </c>
      <c r="F739" s="139"/>
      <c r="G739" s="80" t="s">
        <v>144</v>
      </c>
      <c r="H739" s="79">
        <v>1</v>
      </c>
      <c r="I739" s="78">
        <v>28.67</v>
      </c>
      <c r="J739" s="78">
        <v>28.67</v>
      </c>
    </row>
    <row r="740" spans="1:10" ht="65.099999999999994" customHeight="1" x14ac:dyDescent="0.2">
      <c r="A740" s="81" t="s">
        <v>159</v>
      </c>
      <c r="B740" s="82" t="s">
        <v>398</v>
      </c>
      <c r="C740" s="81" t="s">
        <v>19</v>
      </c>
      <c r="D740" s="81" t="s">
        <v>397</v>
      </c>
      <c r="E740" s="139" t="s">
        <v>145</v>
      </c>
      <c r="F740" s="139"/>
      <c r="G740" s="80" t="s">
        <v>144</v>
      </c>
      <c r="H740" s="79">
        <v>1</v>
      </c>
      <c r="I740" s="78">
        <v>19.59</v>
      </c>
      <c r="J740" s="78">
        <v>19.59</v>
      </c>
    </row>
    <row r="741" spans="1:10" ht="65.099999999999994" customHeight="1" x14ac:dyDescent="0.2">
      <c r="A741" s="81" t="s">
        <v>159</v>
      </c>
      <c r="B741" s="82" t="s">
        <v>394</v>
      </c>
      <c r="C741" s="81" t="s">
        <v>19</v>
      </c>
      <c r="D741" s="81" t="s">
        <v>393</v>
      </c>
      <c r="E741" s="139" t="s">
        <v>145</v>
      </c>
      <c r="F741" s="139"/>
      <c r="G741" s="80" t="s">
        <v>144</v>
      </c>
      <c r="H741" s="79">
        <v>1</v>
      </c>
      <c r="I741" s="78">
        <v>8.57</v>
      </c>
      <c r="J741" s="78">
        <v>8.57</v>
      </c>
    </row>
    <row r="742" spans="1:10" ht="65.099999999999994" customHeight="1" x14ac:dyDescent="0.2">
      <c r="A742" s="81" t="s">
        <v>159</v>
      </c>
      <c r="B742" s="82" t="s">
        <v>396</v>
      </c>
      <c r="C742" s="81" t="s">
        <v>19</v>
      </c>
      <c r="D742" s="81" t="s">
        <v>395</v>
      </c>
      <c r="E742" s="139" t="s">
        <v>145</v>
      </c>
      <c r="F742" s="139"/>
      <c r="G742" s="80" t="s">
        <v>144</v>
      </c>
      <c r="H742" s="79">
        <v>1</v>
      </c>
      <c r="I742" s="78">
        <v>6.53</v>
      </c>
      <c r="J742" s="78">
        <v>6.53</v>
      </c>
    </row>
    <row r="743" spans="1:10" ht="65.099999999999994" customHeight="1" x14ac:dyDescent="0.2">
      <c r="A743" s="81" t="s">
        <v>159</v>
      </c>
      <c r="B743" s="82" t="s">
        <v>386</v>
      </c>
      <c r="C743" s="81" t="s">
        <v>19</v>
      </c>
      <c r="D743" s="81" t="s">
        <v>385</v>
      </c>
      <c r="E743" s="139" t="s">
        <v>145</v>
      </c>
      <c r="F743" s="139"/>
      <c r="G743" s="80" t="s">
        <v>144</v>
      </c>
      <c r="H743" s="79">
        <v>1</v>
      </c>
      <c r="I743" s="78">
        <v>133.9</v>
      </c>
      <c r="J743" s="78">
        <v>133.9</v>
      </c>
    </row>
    <row r="744" spans="1:10" ht="25.5" x14ac:dyDescent="0.2">
      <c r="A744" s="64"/>
      <c r="B744" s="64"/>
      <c r="C744" s="64"/>
      <c r="D744" s="64"/>
      <c r="E744" s="64" t="s">
        <v>139</v>
      </c>
      <c r="F744" s="63">
        <v>24.53</v>
      </c>
      <c r="G744" s="64" t="s">
        <v>138</v>
      </c>
      <c r="H744" s="63">
        <v>0</v>
      </c>
      <c r="I744" s="64" t="s">
        <v>137</v>
      </c>
      <c r="J744" s="63">
        <v>24.53</v>
      </c>
    </row>
    <row r="745" spans="1:10" ht="15" thickBot="1" x14ac:dyDescent="0.25">
      <c r="A745" s="64"/>
      <c r="B745" s="64"/>
      <c r="C745" s="64"/>
      <c r="D745" s="64"/>
      <c r="E745" s="64" t="s">
        <v>136</v>
      </c>
      <c r="F745" s="63">
        <v>51.586824</v>
      </c>
      <c r="G745" s="64"/>
      <c r="H745" s="134" t="s">
        <v>135</v>
      </c>
      <c r="I745" s="134"/>
      <c r="J745" s="63">
        <v>285.64999999999998</v>
      </c>
    </row>
    <row r="746" spans="1:10" ht="0.95" customHeight="1" thickTop="1" x14ac:dyDescent="0.2">
      <c r="A746" s="62"/>
      <c r="B746" s="62"/>
      <c r="C746" s="62"/>
      <c r="D746" s="62"/>
      <c r="E746" s="62"/>
      <c r="F746" s="62"/>
      <c r="G746" s="62"/>
      <c r="H746" s="62"/>
      <c r="I746" s="62"/>
      <c r="J746" s="62"/>
    </row>
    <row r="747" spans="1:10" ht="18" customHeight="1" x14ac:dyDescent="0.2">
      <c r="A747" s="77"/>
      <c r="B747" s="75" t="s">
        <v>8</v>
      </c>
      <c r="C747" s="77" t="s">
        <v>9</v>
      </c>
      <c r="D747" s="77" t="s">
        <v>10</v>
      </c>
      <c r="E747" s="135" t="s">
        <v>148</v>
      </c>
      <c r="F747" s="135"/>
      <c r="G747" s="76" t="s">
        <v>11</v>
      </c>
      <c r="H747" s="75" t="s">
        <v>12</v>
      </c>
      <c r="I747" s="75" t="s">
        <v>13</v>
      </c>
      <c r="J747" s="75" t="s">
        <v>15</v>
      </c>
    </row>
    <row r="748" spans="1:10" ht="65.099999999999994" customHeight="1" x14ac:dyDescent="0.2">
      <c r="A748" s="73" t="s">
        <v>93</v>
      </c>
      <c r="B748" s="74" t="s">
        <v>398</v>
      </c>
      <c r="C748" s="73" t="s">
        <v>19</v>
      </c>
      <c r="D748" s="73" t="s">
        <v>397</v>
      </c>
      <c r="E748" s="132" t="s">
        <v>145</v>
      </c>
      <c r="F748" s="132"/>
      <c r="G748" s="72" t="s">
        <v>144</v>
      </c>
      <c r="H748" s="71">
        <v>1</v>
      </c>
      <c r="I748" s="70">
        <v>19.59</v>
      </c>
      <c r="J748" s="70">
        <v>19.59</v>
      </c>
    </row>
    <row r="749" spans="1:10" ht="51.95" customHeight="1" x14ac:dyDescent="0.2">
      <c r="A749" s="68" t="s">
        <v>143</v>
      </c>
      <c r="B749" s="69" t="s">
        <v>390</v>
      </c>
      <c r="C749" s="68" t="s">
        <v>19</v>
      </c>
      <c r="D749" s="68" t="s">
        <v>389</v>
      </c>
      <c r="E749" s="133" t="s">
        <v>150</v>
      </c>
      <c r="F749" s="133"/>
      <c r="G749" s="67" t="s">
        <v>149</v>
      </c>
      <c r="H749" s="66">
        <v>3.0000000000000001E-5</v>
      </c>
      <c r="I749" s="65">
        <v>211776.36</v>
      </c>
      <c r="J749" s="65">
        <v>6.3532907999999999</v>
      </c>
    </row>
    <row r="750" spans="1:10" ht="51.95" customHeight="1" x14ac:dyDescent="0.2">
      <c r="A750" s="68" t="s">
        <v>143</v>
      </c>
      <c r="B750" s="69" t="s">
        <v>388</v>
      </c>
      <c r="C750" s="68" t="s">
        <v>19</v>
      </c>
      <c r="D750" s="68" t="s">
        <v>387</v>
      </c>
      <c r="E750" s="133" t="s">
        <v>150</v>
      </c>
      <c r="F750" s="133"/>
      <c r="G750" s="67" t="s">
        <v>149</v>
      </c>
      <c r="H750" s="66">
        <v>3.0000000000000001E-5</v>
      </c>
      <c r="I750" s="65">
        <v>441229.58</v>
      </c>
      <c r="J750" s="65">
        <v>13.236887400000001</v>
      </c>
    </row>
    <row r="751" spans="1:10" ht="25.5" x14ac:dyDescent="0.2">
      <c r="A751" s="64"/>
      <c r="B751" s="64"/>
      <c r="C751" s="64"/>
      <c r="D751" s="64"/>
      <c r="E751" s="64" t="s">
        <v>139</v>
      </c>
      <c r="F751" s="63">
        <v>0</v>
      </c>
      <c r="G751" s="64" t="s">
        <v>138</v>
      </c>
      <c r="H751" s="63">
        <v>0</v>
      </c>
      <c r="I751" s="64" t="s">
        <v>137</v>
      </c>
      <c r="J751" s="63">
        <v>0</v>
      </c>
    </row>
    <row r="752" spans="1:10" ht="15" thickBot="1" x14ac:dyDescent="0.25">
      <c r="A752" s="64"/>
      <c r="B752" s="64"/>
      <c r="C752" s="64"/>
      <c r="D752" s="64"/>
      <c r="E752" s="64" t="s">
        <v>136</v>
      </c>
      <c r="F752" s="63">
        <v>4.3176360000000003</v>
      </c>
      <c r="G752" s="64"/>
      <c r="H752" s="134" t="s">
        <v>135</v>
      </c>
      <c r="I752" s="134"/>
      <c r="J752" s="63">
        <v>23.91</v>
      </c>
    </row>
    <row r="753" spans="1:10" ht="0.95" customHeight="1" thickTop="1" x14ac:dyDescent="0.2">
      <c r="A753" s="62"/>
      <c r="B753" s="62"/>
      <c r="C753" s="62"/>
      <c r="D753" s="62"/>
      <c r="E753" s="62"/>
      <c r="F753" s="62"/>
      <c r="G753" s="62"/>
      <c r="H753" s="62"/>
      <c r="I753" s="62"/>
      <c r="J753" s="62"/>
    </row>
    <row r="754" spans="1:10" ht="18" customHeight="1" x14ac:dyDescent="0.2">
      <c r="A754" s="77"/>
      <c r="B754" s="75" t="s">
        <v>8</v>
      </c>
      <c r="C754" s="77" t="s">
        <v>9</v>
      </c>
      <c r="D754" s="77" t="s">
        <v>10</v>
      </c>
      <c r="E754" s="135" t="s">
        <v>148</v>
      </c>
      <c r="F754" s="135"/>
      <c r="G754" s="76" t="s">
        <v>11</v>
      </c>
      <c r="H754" s="75" t="s">
        <v>12</v>
      </c>
      <c r="I754" s="75" t="s">
        <v>13</v>
      </c>
      <c r="J754" s="75" t="s">
        <v>15</v>
      </c>
    </row>
    <row r="755" spans="1:10" ht="65.099999999999994" customHeight="1" x14ac:dyDescent="0.2">
      <c r="A755" s="73" t="s">
        <v>93</v>
      </c>
      <c r="B755" s="74" t="s">
        <v>396</v>
      </c>
      <c r="C755" s="73" t="s">
        <v>19</v>
      </c>
      <c r="D755" s="73" t="s">
        <v>395</v>
      </c>
      <c r="E755" s="132" t="s">
        <v>145</v>
      </c>
      <c r="F755" s="132"/>
      <c r="G755" s="72" t="s">
        <v>144</v>
      </c>
      <c r="H755" s="71">
        <v>1</v>
      </c>
      <c r="I755" s="70">
        <v>6.53</v>
      </c>
      <c r="J755" s="70">
        <v>6.53</v>
      </c>
    </row>
    <row r="756" spans="1:10" ht="51.95" customHeight="1" x14ac:dyDescent="0.2">
      <c r="A756" s="68" t="s">
        <v>143</v>
      </c>
      <c r="B756" s="69" t="s">
        <v>390</v>
      </c>
      <c r="C756" s="68" t="s">
        <v>19</v>
      </c>
      <c r="D756" s="68" t="s">
        <v>389</v>
      </c>
      <c r="E756" s="133" t="s">
        <v>150</v>
      </c>
      <c r="F756" s="133"/>
      <c r="G756" s="67" t="s">
        <v>149</v>
      </c>
      <c r="H756" s="66">
        <v>1.0000000000000001E-5</v>
      </c>
      <c r="I756" s="65">
        <v>211776.36</v>
      </c>
      <c r="J756" s="65">
        <v>2.1177636</v>
      </c>
    </row>
    <row r="757" spans="1:10" ht="51.95" customHeight="1" x14ac:dyDescent="0.2">
      <c r="A757" s="68" t="s">
        <v>143</v>
      </c>
      <c r="B757" s="69" t="s">
        <v>388</v>
      </c>
      <c r="C757" s="68" t="s">
        <v>19</v>
      </c>
      <c r="D757" s="68" t="s">
        <v>387</v>
      </c>
      <c r="E757" s="133" t="s">
        <v>150</v>
      </c>
      <c r="F757" s="133"/>
      <c r="G757" s="67" t="s">
        <v>149</v>
      </c>
      <c r="H757" s="66">
        <v>1.0000000000000001E-5</v>
      </c>
      <c r="I757" s="65">
        <v>441229.58</v>
      </c>
      <c r="J757" s="65">
        <v>4.4122957999999999</v>
      </c>
    </row>
    <row r="758" spans="1:10" ht="25.5" x14ac:dyDescent="0.2">
      <c r="A758" s="64"/>
      <c r="B758" s="64"/>
      <c r="C758" s="64"/>
      <c r="D758" s="64"/>
      <c r="E758" s="64" t="s">
        <v>139</v>
      </c>
      <c r="F758" s="63">
        <v>0</v>
      </c>
      <c r="G758" s="64" t="s">
        <v>138</v>
      </c>
      <c r="H758" s="63">
        <v>0</v>
      </c>
      <c r="I758" s="64" t="s">
        <v>137</v>
      </c>
      <c r="J758" s="63">
        <v>0</v>
      </c>
    </row>
    <row r="759" spans="1:10" ht="15" thickBot="1" x14ac:dyDescent="0.25">
      <c r="A759" s="64"/>
      <c r="B759" s="64"/>
      <c r="C759" s="64"/>
      <c r="D759" s="64"/>
      <c r="E759" s="64" t="s">
        <v>136</v>
      </c>
      <c r="F759" s="63">
        <v>1.4392119999999999</v>
      </c>
      <c r="G759" s="64"/>
      <c r="H759" s="134" t="s">
        <v>135</v>
      </c>
      <c r="I759" s="134"/>
      <c r="J759" s="63">
        <v>7.97</v>
      </c>
    </row>
    <row r="760" spans="1:10" ht="0.95" customHeight="1" thickTop="1" x14ac:dyDescent="0.2">
      <c r="A760" s="62"/>
      <c r="B760" s="62"/>
      <c r="C760" s="62"/>
      <c r="D760" s="62"/>
      <c r="E760" s="62"/>
      <c r="F760" s="62"/>
      <c r="G760" s="62"/>
      <c r="H760" s="62"/>
      <c r="I760" s="62"/>
      <c r="J760" s="62"/>
    </row>
    <row r="761" spans="1:10" ht="18" customHeight="1" x14ac:dyDescent="0.2">
      <c r="A761" s="77"/>
      <c r="B761" s="75" t="s">
        <v>8</v>
      </c>
      <c r="C761" s="77" t="s">
        <v>9</v>
      </c>
      <c r="D761" s="77" t="s">
        <v>10</v>
      </c>
      <c r="E761" s="135" t="s">
        <v>148</v>
      </c>
      <c r="F761" s="135"/>
      <c r="G761" s="76" t="s">
        <v>11</v>
      </c>
      <c r="H761" s="75" t="s">
        <v>12</v>
      </c>
      <c r="I761" s="75" t="s">
        <v>13</v>
      </c>
      <c r="J761" s="75" t="s">
        <v>15</v>
      </c>
    </row>
    <row r="762" spans="1:10" ht="65.099999999999994" customHeight="1" x14ac:dyDescent="0.2">
      <c r="A762" s="73" t="s">
        <v>93</v>
      </c>
      <c r="B762" s="74" t="s">
        <v>394</v>
      </c>
      <c r="C762" s="73" t="s">
        <v>19</v>
      </c>
      <c r="D762" s="73" t="s">
        <v>393</v>
      </c>
      <c r="E762" s="132" t="s">
        <v>145</v>
      </c>
      <c r="F762" s="132"/>
      <c r="G762" s="72" t="s">
        <v>144</v>
      </c>
      <c r="H762" s="71">
        <v>1</v>
      </c>
      <c r="I762" s="70">
        <v>8.57</v>
      </c>
      <c r="J762" s="70">
        <v>8.57</v>
      </c>
    </row>
    <row r="763" spans="1:10" ht="51.95" customHeight="1" x14ac:dyDescent="0.2">
      <c r="A763" s="68" t="s">
        <v>143</v>
      </c>
      <c r="B763" s="69" t="s">
        <v>390</v>
      </c>
      <c r="C763" s="68" t="s">
        <v>19</v>
      </c>
      <c r="D763" s="68" t="s">
        <v>389</v>
      </c>
      <c r="E763" s="133" t="s">
        <v>150</v>
      </c>
      <c r="F763" s="133"/>
      <c r="G763" s="67" t="s">
        <v>149</v>
      </c>
      <c r="H763" s="66">
        <v>1.11E-5</v>
      </c>
      <c r="I763" s="65">
        <v>211776.36</v>
      </c>
      <c r="J763" s="65">
        <v>2.3507175999999999</v>
      </c>
    </row>
    <row r="764" spans="1:10" ht="51.95" customHeight="1" x14ac:dyDescent="0.2">
      <c r="A764" s="68" t="s">
        <v>143</v>
      </c>
      <c r="B764" s="69" t="s">
        <v>388</v>
      </c>
      <c r="C764" s="68" t="s">
        <v>19</v>
      </c>
      <c r="D764" s="68" t="s">
        <v>387</v>
      </c>
      <c r="E764" s="133" t="s">
        <v>150</v>
      </c>
      <c r="F764" s="133"/>
      <c r="G764" s="67" t="s">
        <v>149</v>
      </c>
      <c r="H764" s="66">
        <v>1.4100000000000001E-5</v>
      </c>
      <c r="I764" s="65">
        <v>441229.58</v>
      </c>
      <c r="J764" s="65">
        <v>6.2213371000000004</v>
      </c>
    </row>
    <row r="765" spans="1:10" ht="25.5" x14ac:dyDescent="0.2">
      <c r="A765" s="64"/>
      <c r="B765" s="64"/>
      <c r="C765" s="64"/>
      <c r="D765" s="64"/>
      <c r="E765" s="64" t="s">
        <v>139</v>
      </c>
      <c r="F765" s="63">
        <v>0</v>
      </c>
      <c r="G765" s="64" t="s">
        <v>138</v>
      </c>
      <c r="H765" s="63">
        <v>0</v>
      </c>
      <c r="I765" s="64" t="s">
        <v>137</v>
      </c>
      <c r="J765" s="63">
        <v>0</v>
      </c>
    </row>
    <row r="766" spans="1:10" ht="15" thickBot="1" x14ac:dyDescent="0.25">
      <c r="A766" s="64"/>
      <c r="B766" s="64"/>
      <c r="C766" s="64"/>
      <c r="D766" s="64"/>
      <c r="E766" s="64" t="s">
        <v>136</v>
      </c>
      <c r="F766" s="63">
        <v>1.888828</v>
      </c>
      <c r="G766" s="64"/>
      <c r="H766" s="134" t="s">
        <v>135</v>
      </c>
      <c r="I766" s="134"/>
      <c r="J766" s="63">
        <v>10.46</v>
      </c>
    </row>
    <row r="767" spans="1:10" ht="0.95" customHeight="1" thickTop="1" x14ac:dyDescent="0.2">
      <c r="A767" s="62"/>
      <c r="B767" s="62"/>
      <c r="C767" s="62"/>
      <c r="D767" s="62"/>
      <c r="E767" s="62"/>
      <c r="F767" s="62"/>
      <c r="G767" s="62"/>
      <c r="H767" s="62"/>
      <c r="I767" s="62"/>
      <c r="J767" s="62"/>
    </row>
    <row r="768" spans="1:10" ht="18" customHeight="1" x14ac:dyDescent="0.2">
      <c r="A768" s="77"/>
      <c r="B768" s="75" t="s">
        <v>8</v>
      </c>
      <c r="C768" s="77" t="s">
        <v>9</v>
      </c>
      <c r="D768" s="77" t="s">
        <v>10</v>
      </c>
      <c r="E768" s="135" t="s">
        <v>148</v>
      </c>
      <c r="F768" s="135"/>
      <c r="G768" s="76" t="s">
        <v>11</v>
      </c>
      <c r="H768" s="75" t="s">
        <v>12</v>
      </c>
      <c r="I768" s="75" t="s">
        <v>13</v>
      </c>
      <c r="J768" s="75" t="s">
        <v>15</v>
      </c>
    </row>
    <row r="769" spans="1:10" ht="65.099999999999994" customHeight="1" x14ac:dyDescent="0.2">
      <c r="A769" s="73" t="s">
        <v>93</v>
      </c>
      <c r="B769" s="74" t="s">
        <v>392</v>
      </c>
      <c r="C769" s="73" t="s">
        <v>19</v>
      </c>
      <c r="D769" s="73" t="s">
        <v>391</v>
      </c>
      <c r="E769" s="132" t="s">
        <v>145</v>
      </c>
      <c r="F769" s="132"/>
      <c r="G769" s="72" t="s">
        <v>144</v>
      </c>
      <c r="H769" s="71">
        <v>1</v>
      </c>
      <c r="I769" s="70">
        <v>36.799999999999997</v>
      </c>
      <c r="J769" s="70">
        <v>36.799999999999997</v>
      </c>
    </row>
    <row r="770" spans="1:10" ht="51.95" customHeight="1" x14ac:dyDescent="0.2">
      <c r="A770" s="68" t="s">
        <v>143</v>
      </c>
      <c r="B770" s="69" t="s">
        <v>390</v>
      </c>
      <c r="C770" s="68" t="s">
        <v>19</v>
      </c>
      <c r="D770" s="68" t="s">
        <v>389</v>
      </c>
      <c r="E770" s="133" t="s">
        <v>150</v>
      </c>
      <c r="F770" s="133"/>
      <c r="G770" s="67" t="s">
        <v>149</v>
      </c>
      <c r="H770" s="66">
        <v>4.0000000000000003E-5</v>
      </c>
      <c r="I770" s="65">
        <v>211776.36</v>
      </c>
      <c r="J770" s="65">
        <v>8.4710543999999999</v>
      </c>
    </row>
    <row r="771" spans="1:10" ht="51.95" customHeight="1" x14ac:dyDescent="0.2">
      <c r="A771" s="68" t="s">
        <v>143</v>
      </c>
      <c r="B771" s="69" t="s">
        <v>388</v>
      </c>
      <c r="C771" s="68" t="s">
        <v>19</v>
      </c>
      <c r="D771" s="68" t="s">
        <v>387</v>
      </c>
      <c r="E771" s="133" t="s">
        <v>150</v>
      </c>
      <c r="F771" s="133"/>
      <c r="G771" s="67" t="s">
        <v>149</v>
      </c>
      <c r="H771" s="66">
        <v>6.4200000000000002E-5</v>
      </c>
      <c r="I771" s="65">
        <v>441229.58</v>
      </c>
      <c r="J771" s="65">
        <v>28.326938999999999</v>
      </c>
    </row>
    <row r="772" spans="1:10" ht="25.5" x14ac:dyDescent="0.2">
      <c r="A772" s="64"/>
      <c r="B772" s="64"/>
      <c r="C772" s="64"/>
      <c r="D772" s="64"/>
      <c r="E772" s="64" t="s">
        <v>139</v>
      </c>
      <c r="F772" s="63">
        <v>0</v>
      </c>
      <c r="G772" s="64" t="s">
        <v>138</v>
      </c>
      <c r="H772" s="63">
        <v>0</v>
      </c>
      <c r="I772" s="64" t="s">
        <v>137</v>
      </c>
      <c r="J772" s="63">
        <v>0</v>
      </c>
    </row>
    <row r="773" spans="1:10" ht="15" thickBot="1" x14ac:dyDescent="0.25">
      <c r="A773" s="64"/>
      <c r="B773" s="64"/>
      <c r="C773" s="64"/>
      <c r="D773" s="64"/>
      <c r="E773" s="64" t="s">
        <v>136</v>
      </c>
      <c r="F773" s="63">
        <v>8.1107200000000006</v>
      </c>
      <c r="G773" s="64"/>
      <c r="H773" s="134" t="s">
        <v>135</v>
      </c>
      <c r="I773" s="134"/>
      <c r="J773" s="63">
        <v>44.91</v>
      </c>
    </row>
    <row r="774" spans="1:10" ht="0.95" customHeight="1" thickTop="1" x14ac:dyDescent="0.2">
      <c r="A774" s="62"/>
      <c r="B774" s="62"/>
      <c r="C774" s="62"/>
      <c r="D774" s="62"/>
      <c r="E774" s="62"/>
      <c r="F774" s="62"/>
      <c r="G774" s="62"/>
      <c r="H774" s="62"/>
      <c r="I774" s="62"/>
      <c r="J774" s="62"/>
    </row>
    <row r="775" spans="1:10" ht="18" customHeight="1" x14ac:dyDescent="0.2">
      <c r="A775" s="77"/>
      <c r="B775" s="75" t="s">
        <v>8</v>
      </c>
      <c r="C775" s="77" t="s">
        <v>9</v>
      </c>
      <c r="D775" s="77" t="s">
        <v>10</v>
      </c>
      <c r="E775" s="135" t="s">
        <v>148</v>
      </c>
      <c r="F775" s="135"/>
      <c r="G775" s="76" t="s">
        <v>11</v>
      </c>
      <c r="H775" s="75" t="s">
        <v>12</v>
      </c>
      <c r="I775" s="75" t="s">
        <v>13</v>
      </c>
      <c r="J775" s="75" t="s">
        <v>15</v>
      </c>
    </row>
    <row r="776" spans="1:10" ht="65.099999999999994" customHeight="1" x14ac:dyDescent="0.2">
      <c r="A776" s="73" t="s">
        <v>93</v>
      </c>
      <c r="B776" s="74" t="s">
        <v>386</v>
      </c>
      <c r="C776" s="73" t="s">
        <v>19</v>
      </c>
      <c r="D776" s="73" t="s">
        <v>385</v>
      </c>
      <c r="E776" s="132" t="s">
        <v>145</v>
      </c>
      <c r="F776" s="132"/>
      <c r="G776" s="72" t="s">
        <v>144</v>
      </c>
      <c r="H776" s="71">
        <v>1</v>
      </c>
      <c r="I776" s="70">
        <v>133.9</v>
      </c>
      <c r="J776" s="70">
        <v>133.9</v>
      </c>
    </row>
    <row r="777" spans="1:10" ht="26.1" customHeight="1" x14ac:dyDescent="0.2">
      <c r="A777" s="68" t="s">
        <v>143</v>
      </c>
      <c r="B777" s="69" t="s">
        <v>142</v>
      </c>
      <c r="C777" s="68" t="s">
        <v>19</v>
      </c>
      <c r="D777" s="68" t="s">
        <v>141</v>
      </c>
      <c r="E777" s="133" t="s">
        <v>140</v>
      </c>
      <c r="F777" s="133"/>
      <c r="G777" s="67" t="s">
        <v>126</v>
      </c>
      <c r="H777" s="66">
        <v>27.270299999999999</v>
      </c>
      <c r="I777" s="65">
        <v>4.91</v>
      </c>
      <c r="J777" s="65">
        <v>133.89717300000001</v>
      </c>
    </row>
    <row r="778" spans="1:10" ht="25.5" x14ac:dyDescent="0.2">
      <c r="A778" s="64"/>
      <c r="B778" s="64"/>
      <c r="C778" s="64"/>
      <c r="D778" s="64"/>
      <c r="E778" s="64" t="s">
        <v>139</v>
      </c>
      <c r="F778" s="63">
        <v>0</v>
      </c>
      <c r="G778" s="64" t="s">
        <v>138</v>
      </c>
      <c r="H778" s="63">
        <v>0</v>
      </c>
      <c r="I778" s="64" t="s">
        <v>137</v>
      </c>
      <c r="J778" s="63">
        <v>0</v>
      </c>
    </row>
    <row r="779" spans="1:10" ht="15" thickBot="1" x14ac:dyDescent="0.25">
      <c r="A779" s="64"/>
      <c r="B779" s="64"/>
      <c r="C779" s="64"/>
      <c r="D779" s="64"/>
      <c r="E779" s="64" t="s">
        <v>136</v>
      </c>
      <c r="F779" s="63">
        <v>29.511559999999999</v>
      </c>
      <c r="G779" s="64"/>
      <c r="H779" s="134" t="s">
        <v>135</v>
      </c>
      <c r="I779" s="134"/>
      <c r="J779" s="63">
        <v>163.41</v>
      </c>
    </row>
    <row r="780" spans="1:10" ht="0.95" customHeight="1" thickTop="1" x14ac:dyDescent="0.2">
      <c r="A780" s="62"/>
      <c r="B780" s="62"/>
      <c r="C780" s="62"/>
      <c r="D780" s="62"/>
      <c r="E780" s="62"/>
      <c r="F780" s="62"/>
      <c r="G780" s="62"/>
      <c r="H780" s="62"/>
      <c r="I780" s="62"/>
      <c r="J780" s="62"/>
    </row>
    <row r="781" spans="1:10" ht="18" customHeight="1" x14ac:dyDescent="0.2">
      <c r="A781" s="77"/>
      <c r="B781" s="75" t="s">
        <v>8</v>
      </c>
      <c r="C781" s="77" t="s">
        <v>9</v>
      </c>
      <c r="D781" s="77" t="s">
        <v>10</v>
      </c>
      <c r="E781" s="135" t="s">
        <v>148</v>
      </c>
      <c r="F781" s="135"/>
      <c r="G781" s="76" t="s">
        <v>11</v>
      </c>
      <c r="H781" s="75" t="s">
        <v>12</v>
      </c>
      <c r="I781" s="75" t="s">
        <v>13</v>
      </c>
      <c r="J781" s="75" t="s">
        <v>15</v>
      </c>
    </row>
    <row r="782" spans="1:10" ht="39" customHeight="1" x14ac:dyDescent="0.2">
      <c r="A782" s="73" t="s">
        <v>93</v>
      </c>
      <c r="B782" s="74" t="s">
        <v>384</v>
      </c>
      <c r="C782" s="73" t="s">
        <v>19</v>
      </c>
      <c r="D782" s="73" t="s">
        <v>383</v>
      </c>
      <c r="E782" s="132" t="s">
        <v>380</v>
      </c>
      <c r="F782" s="132"/>
      <c r="G782" s="72" t="s">
        <v>21</v>
      </c>
      <c r="H782" s="71">
        <v>1</v>
      </c>
      <c r="I782" s="70">
        <v>33.06</v>
      </c>
      <c r="J782" s="70">
        <v>33.06</v>
      </c>
    </row>
    <row r="783" spans="1:10" ht="24" customHeight="1" x14ac:dyDescent="0.2">
      <c r="A783" s="81" t="s">
        <v>159</v>
      </c>
      <c r="B783" s="82" t="s">
        <v>293</v>
      </c>
      <c r="C783" s="81" t="s">
        <v>19</v>
      </c>
      <c r="D783" s="81" t="s">
        <v>292</v>
      </c>
      <c r="E783" s="139" t="s">
        <v>160</v>
      </c>
      <c r="F783" s="139"/>
      <c r="G783" s="80" t="s">
        <v>144</v>
      </c>
      <c r="H783" s="79">
        <v>0.25414999999999999</v>
      </c>
      <c r="I783" s="78">
        <v>26.26</v>
      </c>
      <c r="J783" s="78">
        <v>6.6739790000000001</v>
      </c>
    </row>
    <row r="784" spans="1:10" ht="24" customHeight="1" x14ac:dyDescent="0.2">
      <c r="A784" s="81" t="s">
        <v>159</v>
      </c>
      <c r="B784" s="82" t="s">
        <v>231</v>
      </c>
      <c r="C784" s="81" t="s">
        <v>19</v>
      </c>
      <c r="D784" s="81" t="s">
        <v>230</v>
      </c>
      <c r="E784" s="139" t="s">
        <v>160</v>
      </c>
      <c r="F784" s="139"/>
      <c r="G784" s="80" t="s">
        <v>144</v>
      </c>
      <c r="H784" s="79">
        <v>9.1899999999999996E-2</v>
      </c>
      <c r="I784" s="78">
        <v>19.11</v>
      </c>
      <c r="J784" s="78">
        <v>1.7562089999999999</v>
      </c>
    </row>
    <row r="785" spans="1:10" ht="39" customHeight="1" x14ac:dyDescent="0.2">
      <c r="A785" s="81" t="s">
        <v>159</v>
      </c>
      <c r="B785" s="82" t="s">
        <v>382</v>
      </c>
      <c r="C785" s="81" t="s">
        <v>19</v>
      </c>
      <c r="D785" s="81" t="s">
        <v>381</v>
      </c>
      <c r="E785" s="139" t="s">
        <v>380</v>
      </c>
      <c r="F785" s="139"/>
      <c r="G785" s="80" t="s">
        <v>39</v>
      </c>
      <c r="H785" s="79">
        <v>6.9000000000000006E-2</v>
      </c>
      <c r="I785" s="78">
        <v>357.02</v>
      </c>
      <c r="J785" s="78">
        <v>24.63438</v>
      </c>
    </row>
    <row r="786" spans="1:10" ht="25.5" x14ac:dyDescent="0.2">
      <c r="A786" s="64"/>
      <c r="B786" s="64"/>
      <c r="C786" s="64"/>
      <c r="D786" s="64"/>
      <c r="E786" s="64" t="s">
        <v>139</v>
      </c>
      <c r="F786" s="63">
        <v>10.54</v>
      </c>
      <c r="G786" s="64" t="s">
        <v>138</v>
      </c>
      <c r="H786" s="63">
        <v>0</v>
      </c>
      <c r="I786" s="64" t="s">
        <v>137</v>
      </c>
      <c r="J786" s="63">
        <v>10.54</v>
      </c>
    </row>
    <row r="787" spans="1:10" ht="15" thickBot="1" x14ac:dyDescent="0.25">
      <c r="A787" s="64"/>
      <c r="B787" s="64"/>
      <c r="C787" s="64"/>
      <c r="D787" s="64"/>
      <c r="E787" s="64" t="s">
        <v>136</v>
      </c>
      <c r="F787" s="63">
        <v>7.2864240000000002</v>
      </c>
      <c r="G787" s="64"/>
      <c r="H787" s="134" t="s">
        <v>135</v>
      </c>
      <c r="I787" s="134"/>
      <c r="J787" s="63">
        <v>40.35</v>
      </c>
    </row>
    <row r="788" spans="1:10" ht="0.95" customHeight="1" thickTop="1" x14ac:dyDescent="0.2">
      <c r="A788" s="62"/>
      <c r="B788" s="62"/>
      <c r="C788" s="62"/>
      <c r="D788" s="62"/>
      <c r="E788" s="62"/>
      <c r="F788" s="62"/>
      <c r="G788" s="62"/>
      <c r="H788" s="62"/>
      <c r="I788" s="62"/>
      <c r="J788" s="62"/>
    </row>
    <row r="789" spans="1:10" ht="18" customHeight="1" x14ac:dyDescent="0.2">
      <c r="A789" s="77"/>
      <c r="B789" s="75" t="s">
        <v>8</v>
      </c>
      <c r="C789" s="77" t="s">
        <v>9</v>
      </c>
      <c r="D789" s="77" t="s">
        <v>10</v>
      </c>
      <c r="E789" s="135" t="s">
        <v>148</v>
      </c>
      <c r="F789" s="135"/>
      <c r="G789" s="76" t="s">
        <v>11</v>
      </c>
      <c r="H789" s="75" t="s">
        <v>12</v>
      </c>
      <c r="I789" s="75" t="s">
        <v>13</v>
      </c>
      <c r="J789" s="75" t="s">
        <v>15</v>
      </c>
    </row>
    <row r="790" spans="1:10" ht="26.1" customHeight="1" x14ac:dyDescent="0.2">
      <c r="A790" s="73" t="s">
        <v>93</v>
      </c>
      <c r="B790" s="74" t="s">
        <v>379</v>
      </c>
      <c r="C790" s="73" t="s">
        <v>19</v>
      </c>
      <c r="D790" s="73" t="s">
        <v>378</v>
      </c>
      <c r="E790" s="132" t="s">
        <v>145</v>
      </c>
      <c r="F790" s="132"/>
      <c r="G790" s="72" t="s">
        <v>166</v>
      </c>
      <c r="H790" s="71">
        <v>1</v>
      </c>
      <c r="I790" s="70">
        <v>25.33</v>
      </c>
      <c r="J790" s="70">
        <v>25.33</v>
      </c>
    </row>
    <row r="791" spans="1:10" ht="26.1" customHeight="1" x14ac:dyDescent="0.2">
      <c r="A791" s="81" t="s">
        <v>159</v>
      </c>
      <c r="B791" s="82" t="s">
        <v>307</v>
      </c>
      <c r="C791" s="81" t="s">
        <v>19</v>
      </c>
      <c r="D791" s="81" t="s">
        <v>306</v>
      </c>
      <c r="E791" s="139" t="s">
        <v>160</v>
      </c>
      <c r="F791" s="139"/>
      <c r="G791" s="80" t="s">
        <v>144</v>
      </c>
      <c r="H791" s="79">
        <v>1</v>
      </c>
      <c r="I791" s="78">
        <v>23.9</v>
      </c>
      <c r="J791" s="78">
        <v>23.9</v>
      </c>
    </row>
    <row r="792" spans="1:10" ht="26.1" customHeight="1" x14ac:dyDescent="0.2">
      <c r="A792" s="81" t="s">
        <v>159</v>
      </c>
      <c r="B792" s="82" t="s">
        <v>375</v>
      </c>
      <c r="C792" s="81" t="s">
        <v>19</v>
      </c>
      <c r="D792" s="81" t="s">
        <v>374</v>
      </c>
      <c r="E792" s="139" t="s">
        <v>145</v>
      </c>
      <c r="F792" s="139"/>
      <c r="G792" s="80" t="s">
        <v>144</v>
      </c>
      <c r="H792" s="79">
        <v>1</v>
      </c>
      <c r="I792" s="78">
        <v>1.1599999999999999</v>
      </c>
      <c r="J792" s="78">
        <v>1.1599999999999999</v>
      </c>
    </row>
    <row r="793" spans="1:10" ht="26.1" customHeight="1" x14ac:dyDescent="0.2">
      <c r="A793" s="81" t="s">
        <v>159</v>
      </c>
      <c r="B793" s="82" t="s">
        <v>373</v>
      </c>
      <c r="C793" s="81" t="s">
        <v>19</v>
      </c>
      <c r="D793" s="81" t="s">
        <v>372</v>
      </c>
      <c r="E793" s="139" t="s">
        <v>145</v>
      </c>
      <c r="F793" s="139"/>
      <c r="G793" s="80" t="s">
        <v>144</v>
      </c>
      <c r="H793" s="79">
        <v>1</v>
      </c>
      <c r="I793" s="78">
        <v>0.27</v>
      </c>
      <c r="J793" s="78">
        <v>0.27</v>
      </c>
    </row>
    <row r="794" spans="1:10" ht="25.5" x14ac:dyDescent="0.2">
      <c r="A794" s="64"/>
      <c r="B794" s="64"/>
      <c r="C794" s="64"/>
      <c r="D794" s="64"/>
      <c r="E794" s="64" t="s">
        <v>139</v>
      </c>
      <c r="F794" s="63">
        <v>19.760000000000002</v>
      </c>
      <c r="G794" s="64" t="s">
        <v>138</v>
      </c>
      <c r="H794" s="63">
        <v>0</v>
      </c>
      <c r="I794" s="64" t="s">
        <v>137</v>
      </c>
      <c r="J794" s="63">
        <v>19.760000000000002</v>
      </c>
    </row>
    <row r="795" spans="1:10" ht="15" thickBot="1" x14ac:dyDescent="0.25">
      <c r="A795" s="64"/>
      <c r="B795" s="64"/>
      <c r="C795" s="64"/>
      <c r="D795" s="64"/>
      <c r="E795" s="64" t="s">
        <v>136</v>
      </c>
      <c r="F795" s="63">
        <v>5.582732</v>
      </c>
      <c r="G795" s="64"/>
      <c r="H795" s="134" t="s">
        <v>135</v>
      </c>
      <c r="I795" s="134"/>
      <c r="J795" s="63">
        <v>30.91</v>
      </c>
    </row>
    <row r="796" spans="1:10" ht="0.95" customHeight="1" thickTop="1" x14ac:dyDescent="0.2">
      <c r="A796" s="62"/>
      <c r="B796" s="62"/>
      <c r="C796" s="62"/>
      <c r="D796" s="62"/>
      <c r="E796" s="62"/>
      <c r="F796" s="62"/>
      <c r="G796" s="62"/>
      <c r="H796" s="62"/>
      <c r="I796" s="62"/>
      <c r="J796" s="62"/>
    </row>
    <row r="797" spans="1:10" ht="18" customHeight="1" x14ac:dyDescent="0.2">
      <c r="A797" s="77"/>
      <c r="B797" s="75" t="s">
        <v>8</v>
      </c>
      <c r="C797" s="77" t="s">
        <v>9</v>
      </c>
      <c r="D797" s="77" t="s">
        <v>10</v>
      </c>
      <c r="E797" s="135" t="s">
        <v>148</v>
      </c>
      <c r="F797" s="135"/>
      <c r="G797" s="76" t="s">
        <v>11</v>
      </c>
      <c r="H797" s="75" t="s">
        <v>12</v>
      </c>
      <c r="I797" s="75" t="s">
        <v>13</v>
      </c>
      <c r="J797" s="75" t="s">
        <v>15</v>
      </c>
    </row>
    <row r="798" spans="1:10" ht="26.1" customHeight="1" x14ac:dyDescent="0.2">
      <c r="A798" s="73" t="s">
        <v>93</v>
      </c>
      <c r="B798" s="74" t="s">
        <v>377</v>
      </c>
      <c r="C798" s="73" t="s">
        <v>19</v>
      </c>
      <c r="D798" s="73" t="s">
        <v>376</v>
      </c>
      <c r="E798" s="132" t="s">
        <v>145</v>
      </c>
      <c r="F798" s="132"/>
      <c r="G798" s="72" t="s">
        <v>163</v>
      </c>
      <c r="H798" s="71">
        <v>1</v>
      </c>
      <c r="I798" s="70">
        <v>26.79</v>
      </c>
      <c r="J798" s="70">
        <v>26.79</v>
      </c>
    </row>
    <row r="799" spans="1:10" ht="26.1" customHeight="1" x14ac:dyDescent="0.2">
      <c r="A799" s="81" t="s">
        <v>159</v>
      </c>
      <c r="B799" s="82" t="s">
        <v>371</v>
      </c>
      <c r="C799" s="81" t="s">
        <v>19</v>
      </c>
      <c r="D799" s="81" t="s">
        <v>370</v>
      </c>
      <c r="E799" s="139" t="s">
        <v>145</v>
      </c>
      <c r="F799" s="139"/>
      <c r="G799" s="80" t="s">
        <v>144</v>
      </c>
      <c r="H799" s="79">
        <v>1</v>
      </c>
      <c r="I799" s="78">
        <v>1.46</v>
      </c>
      <c r="J799" s="78">
        <v>1.46</v>
      </c>
    </row>
    <row r="800" spans="1:10" ht="26.1" customHeight="1" x14ac:dyDescent="0.2">
      <c r="A800" s="81" t="s">
        <v>159</v>
      </c>
      <c r="B800" s="82" t="s">
        <v>307</v>
      </c>
      <c r="C800" s="81" t="s">
        <v>19</v>
      </c>
      <c r="D800" s="81" t="s">
        <v>306</v>
      </c>
      <c r="E800" s="139" t="s">
        <v>160</v>
      </c>
      <c r="F800" s="139"/>
      <c r="G800" s="80" t="s">
        <v>144</v>
      </c>
      <c r="H800" s="79">
        <v>1</v>
      </c>
      <c r="I800" s="78">
        <v>23.9</v>
      </c>
      <c r="J800" s="78">
        <v>23.9</v>
      </c>
    </row>
    <row r="801" spans="1:10" ht="26.1" customHeight="1" x14ac:dyDescent="0.2">
      <c r="A801" s="81" t="s">
        <v>159</v>
      </c>
      <c r="B801" s="82" t="s">
        <v>375</v>
      </c>
      <c r="C801" s="81" t="s">
        <v>19</v>
      </c>
      <c r="D801" s="81" t="s">
        <v>374</v>
      </c>
      <c r="E801" s="139" t="s">
        <v>145</v>
      </c>
      <c r="F801" s="139"/>
      <c r="G801" s="80" t="s">
        <v>144</v>
      </c>
      <c r="H801" s="79">
        <v>1</v>
      </c>
      <c r="I801" s="78">
        <v>1.1599999999999999</v>
      </c>
      <c r="J801" s="78">
        <v>1.1599999999999999</v>
      </c>
    </row>
    <row r="802" spans="1:10" ht="26.1" customHeight="1" x14ac:dyDescent="0.2">
      <c r="A802" s="81" t="s">
        <v>159</v>
      </c>
      <c r="B802" s="82" t="s">
        <v>373</v>
      </c>
      <c r="C802" s="81" t="s">
        <v>19</v>
      </c>
      <c r="D802" s="81" t="s">
        <v>372</v>
      </c>
      <c r="E802" s="139" t="s">
        <v>145</v>
      </c>
      <c r="F802" s="139"/>
      <c r="G802" s="80" t="s">
        <v>144</v>
      </c>
      <c r="H802" s="79">
        <v>1</v>
      </c>
      <c r="I802" s="78">
        <v>0.27</v>
      </c>
      <c r="J802" s="78">
        <v>0.27</v>
      </c>
    </row>
    <row r="803" spans="1:10" ht="25.5" x14ac:dyDescent="0.2">
      <c r="A803" s="64"/>
      <c r="B803" s="64"/>
      <c r="C803" s="64"/>
      <c r="D803" s="64"/>
      <c r="E803" s="64" t="s">
        <v>139</v>
      </c>
      <c r="F803" s="63">
        <v>19.760000000000002</v>
      </c>
      <c r="G803" s="64" t="s">
        <v>138</v>
      </c>
      <c r="H803" s="63">
        <v>0</v>
      </c>
      <c r="I803" s="64" t="s">
        <v>137</v>
      </c>
      <c r="J803" s="63">
        <v>19.760000000000002</v>
      </c>
    </row>
    <row r="804" spans="1:10" ht="15" thickBot="1" x14ac:dyDescent="0.25">
      <c r="A804" s="64"/>
      <c r="B804" s="64"/>
      <c r="C804" s="64"/>
      <c r="D804" s="64"/>
      <c r="E804" s="64" t="s">
        <v>136</v>
      </c>
      <c r="F804" s="63">
        <v>5.9045160000000001</v>
      </c>
      <c r="G804" s="64"/>
      <c r="H804" s="134" t="s">
        <v>135</v>
      </c>
      <c r="I804" s="134"/>
      <c r="J804" s="63">
        <v>32.69</v>
      </c>
    </row>
    <row r="805" spans="1:10" ht="0.95" customHeight="1" thickTop="1" x14ac:dyDescent="0.2">
      <c r="A805" s="62"/>
      <c r="B805" s="62"/>
      <c r="C805" s="62"/>
      <c r="D805" s="62"/>
      <c r="E805" s="62"/>
      <c r="F805" s="62"/>
      <c r="G805" s="62"/>
      <c r="H805" s="62"/>
      <c r="I805" s="62"/>
      <c r="J805" s="62"/>
    </row>
    <row r="806" spans="1:10" ht="18" customHeight="1" x14ac:dyDescent="0.2">
      <c r="A806" s="77"/>
      <c r="B806" s="75" t="s">
        <v>8</v>
      </c>
      <c r="C806" s="77" t="s">
        <v>9</v>
      </c>
      <c r="D806" s="77" t="s">
        <v>10</v>
      </c>
      <c r="E806" s="135" t="s">
        <v>148</v>
      </c>
      <c r="F806" s="135"/>
      <c r="G806" s="76" t="s">
        <v>11</v>
      </c>
      <c r="H806" s="75" t="s">
        <v>12</v>
      </c>
      <c r="I806" s="75" t="s">
        <v>13</v>
      </c>
      <c r="J806" s="75" t="s">
        <v>15</v>
      </c>
    </row>
    <row r="807" spans="1:10" ht="26.1" customHeight="1" x14ac:dyDescent="0.2">
      <c r="A807" s="73" t="s">
        <v>93</v>
      </c>
      <c r="B807" s="74" t="s">
        <v>375</v>
      </c>
      <c r="C807" s="73" t="s">
        <v>19</v>
      </c>
      <c r="D807" s="73" t="s">
        <v>374</v>
      </c>
      <c r="E807" s="132" t="s">
        <v>145</v>
      </c>
      <c r="F807" s="132"/>
      <c r="G807" s="72" t="s">
        <v>144</v>
      </c>
      <c r="H807" s="71">
        <v>1</v>
      </c>
      <c r="I807" s="70">
        <v>1.1599999999999999</v>
      </c>
      <c r="J807" s="70">
        <v>1.1599999999999999</v>
      </c>
    </row>
    <row r="808" spans="1:10" ht="26.1" customHeight="1" x14ac:dyDescent="0.2">
      <c r="A808" s="68" t="s">
        <v>143</v>
      </c>
      <c r="B808" s="69" t="s">
        <v>369</v>
      </c>
      <c r="C808" s="68" t="s">
        <v>19</v>
      </c>
      <c r="D808" s="68" t="s">
        <v>368</v>
      </c>
      <c r="E808" s="133" t="s">
        <v>150</v>
      </c>
      <c r="F808" s="133"/>
      <c r="G808" s="67" t="s">
        <v>149</v>
      </c>
      <c r="H808" s="66">
        <v>6.3999999999999997E-5</v>
      </c>
      <c r="I808" s="65">
        <v>18199.68</v>
      </c>
      <c r="J808" s="65">
        <v>1.1647795000000001</v>
      </c>
    </row>
    <row r="809" spans="1:10" ht="25.5" x14ac:dyDescent="0.2">
      <c r="A809" s="64"/>
      <c r="B809" s="64"/>
      <c r="C809" s="64"/>
      <c r="D809" s="64"/>
      <c r="E809" s="64" t="s">
        <v>139</v>
      </c>
      <c r="F809" s="63">
        <v>0</v>
      </c>
      <c r="G809" s="64" t="s">
        <v>138</v>
      </c>
      <c r="H809" s="63">
        <v>0</v>
      </c>
      <c r="I809" s="64" t="s">
        <v>137</v>
      </c>
      <c r="J809" s="63">
        <v>0</v>
      </c>
    </row>
    <row r="810" spans="1:10" ht="15" thickBot="1" x14ac:dyDescent="0.25">
      <c r="A810" s="64"/>
      <c r="B810" s="64"/>
      <c r="C810" s="64"/>
      <c r="D810" s="64"/>
      <c r="E810" s="64" t="s">
        <v>136</v>
      </c>
      <c r="F810" s="63">
        <v>0.255664</v>
      </c>
      <c r="G810" s="64"/>
      <c r="H810" s="134" t="s">
        <v>135</v>
      </c>
      <c r="I810" s="134"/>
      <c r="J810" s="63">
        <v>1.42</v>
      </c>
    </row>
    <row r="811" spans="1:10" ht="0.95" customHeight="1" thickTop="1" x14ac:dyDescent="0.2">
      <c r="A811" s="62"/>
      <c r="B811" s="62"/>
      <c r="C811" s="62"/>
      <c r="D811" s="62"/>
      <c r="E811" s="62"/>
      <c r="F811" s="62"/>
      <c r="G811" s="62"/>
      <c r="H811" s="62"/>
      <c r="I811" s="62"/>
      <c r="J811" s="62"/>
    </row>
    <row r="812" spans="1:10" ht="18" customHeight="1" x14ac:dyDescent="0.2">
      <c r="A812" s="77"/>
      <c r="B812" s="75" t="s">
        <v>8</v>
      </c>
      <c r="C812" s="77" t="s">
        <v>9</v>
      </c>
      <c r="D812" s="77" t="s">
        <v>10</v>
      </c>
      <c r="E812" s="135" t="s">
        <v>148</v>
      </c>
      <c r="F812" s="135"/>
      <c r="G812" s="76" t="s">
        <v>11</v>
      </c>
      <c r="H812" s="75" t="s">
        <v>12</v>
      </c>
      <c r="I812" s="75" t="s">
        <v>13</v>
      </c>
      <c r="J812" s="75" t="s">
        <v>15</v>
      </c>
    </row>
    <row r="813" spans="1:10" ht="26.1" customHeight="1" x14ac:dyDescent="0.2">
      <c r="A813" s="73" t="s">
        <v>93</v>
      </c>
      <c r="B813" s="74" t="s">
        <v>373</v>
      </c>
      <c r="C813" s="73" t="s">
        <v>19</v>
      </c>
      <c r="D813" s="73" t="s">
        <v>372</v>
      </c>
      <c r="E813" s="132" t="s">
        <v>145</v>
      </c>
      <c r="F813" s="132"/>
      <c r="G813" s="72" t="s">
        <v>144</v>
      </c>
      <c r="H813" s="71">
        <v>1</v>
      </c>
      <c r="I813" s="70">
        <v>0.27</v>
      </c>
      <c r="J813" s="70">
        <v>0.27</v>
      </c>
    </row>
    <row r="814" spans="1:10" ht="26.1" customHeight="1" x14ac:dyDescent="0.2">
      <c r="A814" s="68" t="s">
        <v>143</v>
      </c>
      <c r="B814" s="69" t="s">
        <v>369</v>
      </c>
      <c r="C814" s="68" t="s">
        <v>19</v>
      </c>
      <c r="D814" s="68" t="s">
        <v>368</v>
      </c>
      <c r="E814" s="133" t="s">
        <v>150</v>
      </c>
      <c r="F814" s="133"/>
      <c r="G814" s="67" t="s">
        <v>149</v>
      </c>
      <c r="H814" s="66">
        <v>1.4800000000000001E-5</v>
      </c>
      <c r="I814" s="65">
        <v>18199.68</v>
      </c>
      <c r="J814" s="65">
        <v>0.26935530000000002</v>
      </c>
    </row>
    <row r="815" spans="1:10" ht="25.5" x14ac:dyDescent="0.2">
      <c r="A815" s="64"/>
      <c r="B815" s="64"/>
      <c r="C815" s="64"/>
      <c r="D815" s="64"/>
      <c r="E815" s="64" t="s">
        <v>139</v>
      </c>
      <c r="F815" s="63">
        <v>0</v>
      </c>
      <c r="G815" s="64" t="s">
        <v>138</v>
      </c>
      <c r="H815" s="63">
        <v>0</v>
      </c>
      <c r="I815" s="64" t="s">
        <v>137</v>
      </c>
      <c r="J815" s="63">
        <v>0</v>
      </c>
    </row>
    <row r="816" spans="1:10" ht="15" thickBot="1" x14ac:dyDescent="0.25">
      <c r="A816" s="64"/>
      <c r="B816" s="64"/>
      <c r="C816" s="64"/>
      <c r="D816" s="64"/>
      <c r="E816" s="64" t="s">
        <v>136</v>
      </c>
      <c r="F816" s="63">
        <v>5.9507999999999998E-2</v>
      </c>
      <c r="G816" s="64"/>
      <c r="H816" s="134" t="s">
        <v>135</v>
      </c>
      <c r="I816" s="134"/>
      <c r="J816" s="63">
        <v>0.33</v>
      </c>
    </row>
    <row r="817" spans="1:10" ht="0.95" customHeight="1" thickTop="1" x14ac:dyDescent="0.2">
      <c r="A817" s="62"/>
      <c r="B817" s="62"/>
      <c r="C817" s="62"/>
      <c r="D817" s="62"/>
      <c r="E817" s="62"/>
      <c r="F817" s="62"/>
      <c r="G817" s="62"/>
      <c r="H817" s="62"/>
      <c r="I817" s="62"/>
      <c r="J817" s="62"/>
    </row>
    <row r="818" spans="1:10" ht="18" customHeight="1" x14ac:dyDescent="0.2">
      <c r="A818" s="77"/>
      <c r="B818" s="75" t="s">
        <v>8</v>
      </c>
      <c r="C818" s="77" t="s">
        <v>9</v>
      </c>
      <c r="D818" s="77" t="s">
        <v>10</v>
      </c>
      <c r="E818" s="135" t="s">
        <v>148</v>
      </c>
      <c r="F818" s="135"/>
      <c r="G818" s="76" t="s">
        <v>11</v>
      </c>
      <c r="H818" s="75" t="s">
        <v>12</v>
      </c>
      <c r="I818" s="75" t="s">
        <v>13</v>
      </c>
      <c r="J818" s="75" t="s">
        <v>15</v>
      </c>
    </row>
    <row r="819" spans="1:10" ht="26.1" customHeight="1" x14ac:dyDescent="0.2">
      <c r="A819" s="73" t="s">
        <v>93</v>
      </c>
      <c r="B819" s="74" t="s">
        <v>371</v>
      </c>
      <c r="C819" s="73" t="s">
        <v>19</v>
      </c>
      <c r="D819" s="73" t="s">
        <v>370</v>
      </c>
      <c r="E819" s="132" t="s">
        <v>145</v>
      </c>
      <c r="F819" s="132"/>
      <c r="G819" s="72" t="s">
        <v>144</v>
      </c>
      <c r="H819" s="71">
        <v>1</v>
      </c>
      <c r="I819" s="70">
        <v>1.46</v>
      </c>
      <c r="J819" s="70">
        <v>1.46</v>
      </c>
    </row>
    <row r="820" spans="1:10" ht="26.1" customHeight="1" x14ac:dyDescent="0.2">
      <c r="A820" s="68" t="s">
        <v>143</v>
      </c>
      <c r="B820" s="69" t="s">
        <v>369</v>
      </c>
      <c r="C820" s="68" t="s">
        <v>19</v>
      </c>
      <c r="D820" s="68" t="s">
        <v>368</v>
      </c>
      <c r="E820" s="133" t="s">
        <v>150</v>
      </c>
      <c r="F820" s="133"/>
      <c r="G820" s="67" t="s">
        <v>149</v>
      </c>
      <c r="H820" s="66">
        <v>8.0000000000000007E-5</v>
      </c>
      <c r="I820" s="65">
        <v>18199.68</v>
      </c>
      <c r="J820" s="65">
        <v>1.4559743999999999</v>
      </c>
    </row>
    <row r="821" spans="1:10" ht="25.5" x14ac:dyDescent="0.2">
      <c r="A821" s="64"/>
      <c r="B821" s="64"/>
      <c r="C821" s="64"/>
      <c r="D821" s="64"/>
      <c r="E821" s="64" t="s">
        <v>139</v>
      </c>
      <c r="F821" s="63">
        <v>0</v>
      </c>
      <c r="G821" s="64" t="s">
        <v>138</v>
      </c>
      <c r="H821" s="63">
        <v>0</v>
      </c>
      <c r="I821" s="64" t="s">
        <v>137</v>
      </c>
      <c r="J821" s="63">
        <v>0</v>
      </c>
    </row>
    <row r="822" spans="1:10" ht="15" thickBot="1" x14ac:dyDescent="0.25">
      <c r="A822" s="64"/>
      <c r="B822" s="64"/>
      <c r="C822" s="64"/>
      <c r="D822" s="64"/>
      <c r="E822" s="64" t="s">
        <v>136</v>
      </c>
      <c r="F822" s="63">
        <v>0.32178400000000001</v>
      </c>
      <c r="G822" s="64"/>
      <c r="H822" s="134" t="s">
        <v>135</v>
      </c>
      <c r="I822" s="134"/>
      <c r="J822" s="63">
        <v>1.78</v>
      </c>
    </row>
    <row r="823" spans="1:10" ht="0.95" customHeight="1" thickTop="1" x14ac:dyDescent="0.2">
      <c r="A823" s="62"/>
      <c r="B823" s="62"/>
      <c r="C823" s="62"/>
      <c r="D823" s="62"/>
      <c r="E823" s="62"/>
      <c r="F823" s="62"/>
      <c r="G823" s="62"/>
      <c r="H823" s="62"/>
      <c r="I823" s="62"/>
      <c r="J823" s="62"/>
    </row>
    <row r="824" spans="1:10" ht="18" customHeight="1" x14ac:dyDescent="0.2">
      <c r="A824" s="77"/>
      <c r="B824" s="75" t="s">
        <v>8</v>
      </c>
      <c r="C824" s="77" t="s">
        <v>9</v>
      </c>
      <c r="D824" s="77" t="s">
        <v>10</v>
      </c>
      <c r="E824" s="135" t="s">
        <v>148</v>
      </c>
      <c r="F824" s="135"/>
      <c r="G824" s="76" t="s">
        <v>11</v>
      </c>
      <c r="H824" s="75" t="s">
        <v>12</v>
      </c>
      <c r="I824" s="75" t="s">
        <v>13</v>
      </c>
      <c r="J824" s="75" t="s">
        <v>15</v>
      </c>
    </row>
    <row r="825" spans="1:10" ht="26.1" customHeight="1" x14ac:dyDescent="0.2">
      <c r="A825" s="73" t="s">
        <v>93</v>
      </c>
      <c r="B825" s="74" t="s">
        <v>367</v>
      </c>
      <c r="C825" s="73" t="s">
        <v>19</v>
      </c>
      <c r="D825" s="73" t="s">
        <v>366</v>
      </c>
      <c r="E825" s="132" t="s">
        <v>160</v>
      </c>
      <c r="F825" s="132"/>
      <c r="G825" s="72" t="s">
        <v>144</v>
      </c>
      <c r="H825" s="71">
        <v>1</v>
      </c>
      <c r="I825" s="70">
        <v>29.62</v>
      </c>
      <c r="J825" s="70">
        <v>29.62</v>
      </c>
    </row>
    <row r="826" spans="1:10" ht="26.1" customHeight="1" x14ac:dyDescent="0.2">
      <c r="A826" s="81" t="s">
        <v>159</v>
      </c>
      <c r="B826" s="82" t="s">
        <v>365</v>
      </c>
      <c r="C826" s="81" t="s">
        <v>19</v>
      </c>
      <c r="D826" s="81" t="s">
        <v>364</v>
      </c>
      <c r="E826" s="139" t="s">
        <v>160</v>
      </c>
      <c r="F826" s="139"/>
      <c r="G826" s="80" t="s">
        <v>144</v>
      </c>
      <c r="H826" s="79">
        <v>1</v>
      </c>
      <c r="I826" s="78">
        <v>0.15</v>
      </c>
      <c r="J826" s="78">
        <v>0.15</v>
      </c>
    </row>
    <row r="827" spans="1:10" ht="24" customHeight="1" x14ac:dyDescent="0.2">
      <c r="A827" s="68" t="s">
        <v>143</v>
      </c>
      <c r="B827" s="69" t="s">
        <v>363</v>
      </c>
      <c r="C827" s="68" t="s">
        <v>19</v>
      </c>
      <c r="D827" s="68" t="s">
        <v>362</v>
      </c>
      <c r="E827" s="133" t="s">
        <v>199</v>
      </c>
      <c r="F827" s="133"/>
      <c r="G827" s="67" t="s">
        <v>144</v>
      </c>
      <c r="H827" s="66">
        <v>1</v>
      </c>
      <c r="I827" s="65">
        <v>25.33</v>
      </c>
      <c r="J827" s="65">
        <v>25.33</v>
      </c>
    </row>
    <row r="828" spans="1:10" ht="26.1" customHeight="1" x14ac:dyDescent="0.2">
      <c r="A828" s="68" t="s">
        <v>143</v>
      </c>
      <c r="B828" s="69" t="s">
        <v>198</v>
      </c>
      <c r="C828" s="68" t="s">
        <v>19</v>
      </c>
      <c r="D828" s="68" t="s">
        <v>197</v>
      </c>
      <c r="E828" s="133" t="s">
        <v>140</v>
      </c>
      <c r="F828" s="133"/>
      <c r="G828" s="67" t="s">
        <v>144</v>
      </c>
      <c r="H828" s="66">
        <v>1</v>
      </c>
      <c r="I828" s="65">
        <v>1.63</v>
      </c>
      <c r="J828" s="65">
        <v>1.63</v>
      </c>
    </row>
    <row r="829" spans="1:10" ht="26.1" customHeight="1" x14ac:dyDescent="0.2">
      <c r="A829" s="68" t="s">
        <v>143</v>
      </c>
      <c r="B829" s="69" t="s">
        <v>196</v>
      </c>
      <c r="C829" s="68" t="s">
        <v>19</v>
      </c>
      <c r="D829" s="68" t="s">
        <v>195</v>
      </c>
      <c r="E829" s="133" t="s">
        <v>140</v>
      </c>
      <c r="F829" s="133"/>
      <c r="G829" s="67" t="s">
        <v>144</v>
      </c>
      <c r="H829" s="66">
        <v>1</v>
      </c>
      <c r="I829" s="65">
        <v>0.57999999999999996</v>
      </c>
      <c r="J829" s="65">
        <v>0.57999999999999996</v>
      </c>
    </row>
    <row r="830" spans="1:10" ht="26.1" customHeight="1" x14ac:dyDescent="0.2">
      <c r="A830" s="68" t="s">
        <v>143</v>
      </c>
      <c r="B830" s="69" t="s">
        <v>194</v>
      </c>
      <c r="C830" s="68" t="s">
        <v>19</v>
      </c>
      <c r="D830" s="68" t="s">
        <v>193</v>
      </c>
      <c r="E830" s="133" t="s">
        <v>140</v>
      </c>
      <c r="F830" s="133"/>
      <c r="G830" s="67" t="s">
        <v>144</v>
      </c>
      <c r="H830" s="66">
        <v>1</v>
      </c>
      <c r="I830" s="65">
        <v>1.1499999999999999</v>
      </c>
      <c r="J830" s="65">
        <v>1.1499999999999999</v>
      </c>
    </row>
    <row r="831" spans="1:10" ht="26.1" customHeight="1" x14ac:dyDescent="0.2">
      <c r="A831" s="68" t="s">
        <v>143</v>
      </c>
      <c r="B831" s="69" t="s">
        <v>192</v>
      </c>
      <c r="C831" s="68" t="s">
        <v>19</v>
      </c>
      <c r="D831" s="68" t="s">
        <v>191</v>
      </c>
      <c r="E831" s="133" t="s">
        <v>140</v>
      </c>
      <c r="F831" s="133"/>
      <c r="G831" s="67" t="s">
        <v>144</v>
      </c>
      <c r="H831" s="66">
        <v>1</v>
      </c>
      <c r="I831" s="65">
        <v>0.03</v>
      </c>
      <c r="J831" s="65">
        <v>0.03</v>
      </c>
    </row>
    <row r="832" spans="1:10" ht="26.1" customHeight="1" x14ac:dyDescent="0.2">
      <c r="A832" s="68" t="s">
        <v>143</v>
      </c>
      <c r="B832" s="69" t="s">
        <v>190</v>
      </c>
      <c r="C832" s="68" t="s">
        <v>19</v>
      </c>
      <c r="D832" s="68" t="s">
        <v>189</v>
      </c>
      <c r="E832" s="133" t="s">
        <v>140</v>
      </c>
      <c r="F832" s="133"/>
      <c r="G832" s="67" t="s">
        <v>144</v>
      </c>
      <c r="H832" s="66">
        <v>1</v>
      </c>
      <c r="I832" s="65">
        <v>0.01</v>
      </c>
      <c r="J832" s="65">
        <v>0.01</v>
      </c>
    </row>
    <row r="833" spans="1:10" ht="26.1" customHeight="1" x14ac:dyDescent="0.2">
      <c r="A833" s="68" t="s">
        <v>143</v>
      </c>
      <c r="B833" s="69" t="s">
        <v>188</v>
      </c>
      <c r="C833" s="68" t="s">
        <v>19</v>
      </c>
      <c r="D833" s="68" t="s">
        <v>187</v>
      </c>
      <c r="E833" s="133" t="s">
        <v>140</v>
      </c>
      <c r="F833" s="133"/>
      <c r="G833" s="67" t="s">
        <v>144</v>
      </c>
      <c r="H833" s="66">
        <v>1</v>
      </c>
      <c r="I833" s="65">
        <v>0.74</v>
      </c>
      <c r="J833" s="65">
        <v>0.74</v>
      </c>
    </row>
    <row r="834" spans="1:10" ht="25.5" x14ac:dyDescent="0.2">
      <c r="A834" s="64"/>
      <c r="B834" s="64"/>
      <c r="C834" s="64"/>
      <c r="D834" s="64"/>
      <c r="E834" s="64" t="s">
        <v>139</v>
      </c>
      <c r="F834" s="63">
        <v>25.48</v>
      </c>
      <c r="G834" s="64" t="s">
        <v>138</v>
      </c>
      <c r="H834" s="63">
        <v>0</v>
      </c>
      <c r="I834" s="64" t="s">
        <v>137</v>
      </c>
      <c r="J834" s="63">
        <v>25.48</v>
      </c>
    </row>
    <row r="835" spans="1:10" ht="15" thickBot="1" x14ac:dyDescent="0.25">
      <c r="A835" s="64"/>
      <c r="B835" s="64"/>
      <c r="C835" s="64"/>
      <c r="D835" s="64"/>
      <c r="E835" s="64" t="s">
        <v>136</v>
      </c>
      <c r="F835" s="63">
        <v>6.5282479999999996</v>
      </c>
      <c r="G835" s="64"/>
      <c r="H835" s="134" t="s">
        <v>135</v>
      </c>
      <c r="I835" s="134"/>
      <c r="J835" s="63">
        <v>36.15</v>
      </c>
    </row>
    <row r="836" spans="1:10" ht="0.95" customHeight="1" thickTop="1" x14ac:dyDescent="0.2">
      <c r="A836" s="62"/>
      <c r="B836" s="62"/>
      <c r="C836" s="62"/>
      <c r="D836" s="62"/>
      <c r="E836" s="62"/>
      <c r="F836" s="62"/>
      <c r="G836" s="62"/>
      <c r="H836" s="62"/>
      <c r="I836" s="62"/>
      <c r="J836" s="62"/>
    </row>
    <row r="837" spans="1:10" ht="18" customHeight="1" x14ac:dyDescent="0.2">
      <c r="A837" s="77"/>
      <c r="B837" s="75" t="s">
        <v>8</v>
      </c>
      <c r="C837" s="77" t="s">
        <v>9</v>
      </c>
      <c r="D837" s="77" t="s">
        <v>10</v>
      </c>
      <c r="E837" s="135" t="s">
        <v>148</v>
      </c>
      <c r="F837" s="135"/>
      <c r="G837" s="76" t="s">
        <v>11</v>
      </c>
      <c r="H837" s="75" t="s">
        <v>12</v>
      </c>
      <c r="I837" s="75" t="s">
        <v>13</v>
      </c>
      <c r="J837" s="75" t="s">
        <v>15</v>
      </c>
    </row>
    <row r="838" spans="1:10" ht="24" customHeight="1" x14ac:dyDescent="0.2">
      <c r="A838" s="73" t="s">
        <v>93</v>
      </c>
      <c r="B838" s="74" t="s">
        <v>361</v>
      </c>
      <c r="C838" s="73" t="s">
        <v>19</v>
      </c>
      <c r="D838" s="73" t="s">
        <v>360</v>
      </c>
      <c r="E838" s="132" t="s">
        <v>160</v>
      </c>
      <c r="F838" s="132"/>
      <c r="G838" s="72" t="s">
        <v>144</v>
      </c>
      <c r="H838" s="71">
        <v>1</v>
      </c>
      <c r="I838" s="70">
        <v>28.67</v>
      </c>
      <c r="J838" s="70">
        <v>28.67</v>
      </c>
    </row>
    <row r="839" spans="1:10" ht="26.1" customHeight="1" x14ac:dyDescent="0.2">
      <c r="A839" s="81" t="s">
        <v>159</v>
      </c>
      <c r="B839" s="82" t="s">
        <v>359</v>
      </c>
      <c r="C839" s="81" t="s">
        <v>19</v>
      </c>
      <c r="D839" s="81" t="s">
        <v>358</v>
      </c>
      <c r="E839" s="139" t="s">
        <v>160</v>
      </c>
      <c r="F839" s="139"/>
      <c r="G839" s="80" t="s">
        <v>144</v>
      </c>
      <c r="H839" s="79">
        <v>1</v>
      </c>
      <c r="I839" s="78">
        <v>0.14000000000000001</v>
      </c>
      <c r="J839" s="78">
        <v>0.14000000000000001</v>
      </c>
    </row>
    <row r="840" spans="1:10" ht="24" customHeight="1" x14ac:dyDescent="0.2">
      <c r="A840" s="68" t="s">
        <v>143</v>
      </c>
      <c r="B840" s="69" t="s">
        <v>357</v>
      </c>
      <c r="C840" s="68" t="s">
        <v>19</v>
      </c>
      <c r="D840" s="68" t="s">
        <v>356</v>
      </c>
      <c r="E840" s="133" t="s">
        <v>199</v>
      </c>
      <c r="F840" s="133"/>
      <c r="G840" s="67" t="s">
        <v>144</v>
      </c>
      <c r="H840" s="66">
        <v>1</v>
      </c>
      <c r="I840" s="65">
        <v>24.39</v>
      </c>
      <c r="J840" s="65">
        <v>24.39</v>
      </c>
    </row>
    <row r="841" spans="1:10" ht="26.1" customHeight="1" x14ac:dyDescent="0.2">
      <c r="A841" s="68" t="s">
        <v>143</v>
      </c>
      <c r="B841" s="69" t="s">
        <v>198</v>
      </c>
      <c r="C841" s="68" t="s">
        <v>19</v>
      </c>
      <c r="D841" s="68" t="s">
        <v>197</v>
      </c>
      <c r="E841" s="133" t="s">
        <v>140</v>
      </c>
      <c r="F841" s="133"/>
      <c r="G841" s="67" t="s">
        <v>144</v>
      </c>
      <c r="H841" s="66">
        <v>1</v>
      </c>
      <c r="I841" s="65">
        <v>1.63</v>
      </c>
      <c r="J841" s="65">
        <v>1.63</v>
      </c>
    </row>
    <row r="842" spans="1:10" ht="26.1" customHeight="1" x14ac:dyDescent="0.2">
      <c r="A842" s="68" t="s">
        <v>143</v>
      </c>
      <c r="B842" s="69" t="s">
        <v>196</v>
      </c>
      <c r="C842" s="68" t="s">
        <v>19</v>
      </c>
      <c r="D842" s="68" t="s">
        <v>195</v>
      </c>
      <c r="E842" s="133" t="s">
        <v>140</v>
      </c>
      <c r="F842" s="133"/>
      <c r="G842" s="67" t="s">
        <v>144</v>
      </c>
      <c r="H842" s="66">
        <v>1</v>
      </c>
      <c r="I842" s="65">
        <v>0.57999999999999996</v>
      </c>
      <c r="J842" s="65">
        <v>0.57999999999999996</v>
      </c>
    </row>
    <row r="843" spans="1:10" ht="26.1" customHeight="1" x14ac:dyDescent="0.2">
      <c r="A843" s="68" t="s">
        <v>143</v>
      </c>
      <c r="B843" s="69" t="s">
        <v>194</v>
      </c>
      <c r="C843" s="68" t="s">
        <v>19</v>
      </c>
      <c r="D843" s="68" t="s">
        <v>193</v>
      </c>
      <c r="E843" s="133" t="s">
        <v>140</v>
      </c>
      <c r="F843" s="133"/>
      <c r="G843" s="67" t="s">
        <v>144</v>
      </c>
      <c r="H843" s="66">
        <v>1</v>
      </c>
      <c r="I843" s="65">
        <v>1.1499999999999999</v>
      </c>
      <c r="J843" s="65">
        <v>1.1499999999999999</v>
      </c>
    </row>
    <row r="844" spans="1:10" ht="26.1" customHeight="1" x14ac:dyDescent="0.2">
      <c r="A844" s="68" t="s">
        <v>143</v>
      </c>
      <c r="B844" s="69" t="s">
        <v>192</v>
      </c>
      <c r="C844" s="68" t="s">
        <v>19</v>
      </c>
      <c r="D844" s="68" t="s">
        <v>191</v>
      </c>
      <c r="E844" s="133" t="s">
        <v>140</v>
      </c>
      <c r="F844" s="133"/>
      <c r="G844" s="67" t="s">
        <v>144</v>
      </c>
      <c r="H844" s="66">
        <v>1</v>
      </c>
      <c r="I844" s="65">
        <v>0.03</v>
      </c>
      <c r="J844" s="65">
        <v>0.03</v>
      </c>
    </row>
    <row r="845" spans="1:10" ht="26.1" customHeight="1" x14ac:dyDescent="0.2">
      <c r="A845" s="68" t="s">
        <v>143</v>
      </c>
      <c r="B845" s="69" t="s">
        <v>190</v>
      </c>
      <c r="C845" s="68" t="s">
        <v>19</v>
      </c>
      <c r="D845" s="68" t="s">
        <v>189</v>
      </c>
      <c r="E845" s="133" t="s">
        <v>140</v>
      </c>
      <c r="F845" s="133"/>
      <c r="G845" s="67" t="s">
        <v>144</v>
      </c>
      <c r="H845" s="66">
        <v>1</v>
      </c>
      <c r="I845" s="65">
        <v>0.01</v>
      </c>
      <c r="J845" s="65">
        <v>0.01</v>
      </c>
    </row>
    <row r="846" spans="1:10" ht="26.1" customHeight="1" x14ac:dyDescent="0.2">
      <c r="A846" s="68" t="s">
        <v>143</v>
      </c>
      <c r="B846" s="69" t="s">
        <v>188</v>
      </c>
      <c r="C846" s="68" t="s">
        <v>19</v>
      </c>
      <c r="D846" s="68" t="s">
        <v>187</v>
      </c>
      <c r="E846" s="133" t="s">
        <v>140</v>
      </c>
      <c r="F846" s="133"/>
      <c r="G846" s="67" t="s">
        <v>144</v>
      </c>
      <c r="H846" s="66">
        <v>1</v>
      </c>
      <c r="I846" s="65">
        <v>0.74</v>
      </c>
      <c r="J846" s="65">
        <v>0.74</v>
      </c>
    </row>
    <row r="847" spans="1:10" ht="25.5" x14ac:dyDescent="0.2">
      <c r="A847" s="64"/>
      <c r="B847" s="64"/>
      <c r="C847" s="64"/>
      <c r="D847" s="64"/>
      <c r="E847" s="64" t="s">
        <v>139</v>
      </c>
      <c r="F847" s="63">
        <v>24.53</v>
      </c>
      <c r="G847" s="64" t="s">
        <v>138</v>
      </c>
      <c r="H847" s="63">
        <v>0</v>
      </c>
      <c r="I847" s="64" t="s">
        <v>137</v>
      </c>
      <c r="J847" s="63">
        <v>24.53</v>
      </c>
    </row>
    <row r="848" spans="1:10" ht="15" thickBot="1" x14ac:dyDescent="0.25">
      <c r="A848" s="64"/>
      <c r="B848" s="64"/>
      <c r="C848" s="64"/>
      <c r="D848" s="64"/>
      <c r="E848" s="64" t="s">
        <v>136</v>
      </c>
      <c r="F848" s="63">
        <v>6.3188680000000002</v>
      </c>
      <c r="G848" s="64"/>
      <c r="H848" s="134" t="s">
        <v>135</v>
      </c>
      <c r="I848" s="134"/>
      <c r="J848" s="63">
        <v>34.99</v>
      </c>
    </row>
    <row r="849" spans="1:10" ht="0.95" customHeight="1" thickTop="1" x14ac:dyDescent="0.2">
      <c r="A849" s="62"/>
      <c r="B849" s="62"/>
      <c r="C849" s="62"/>
      <c r="D849" s="62"/>
      <c r="E849" s="62"/>
      <c r="F849" s="62"/>
      <c r="G849" s="62"/>
      <c r="H849" s="62"/>
      <c r="I849" s="62"/>
      <c r="J849" s="62"/>
    </row>
    <row r="850" spans="1:10" ht="18" customHeight="1" x14ac:dyDescent="0.2">
      <c r="A850" s="77"/>
      <c r="B850" s="75" t="s">
        <v>8</v>
      </c>
      <c r="C850" s="77" t="s">
        <v>9</v>
      </c>
      <c r="D850" s="77" t="s">
        <v>10</v>
      </c>
      <c r="E850" s="135" t="s">
        <v>148</v>
      </c>
      <c r="F850" s="135"/>
      <c r="G850" s="76" t="s">
        <v>11</v>
      </c>
      <c r="H850" s="75" t="s">
        <v>12</v>
      </c>
      <c r="I850" s="75" t="s">
        <v>13</v>
      </c>
      <c r="J850" s="75" t="s">
        <v>15</v>
      </c>
    </row>
    <row r="851" spans="1:10" ht="26.1" customHeight="1" x14ac:dyDescent="0.2">
      <c r="A851" s="73" t="s">
        <v>93</v>
      </c>
      <c r="B851" s="74" t="s">
        <v>355</v>
      </c>
      <c r="C851" s="73" t="s">
        <v>19</v>
      </c>
      <c r="D851" s="73" t="s">
        <v>354</v>
      </c>
      <c r="E851" s="132" t="s">
        <v>160</v>
      </c>
      <c r="F851" s="132"/>
      <c r="G851" s="72" t="s">
        <v>144</v>
      </c>
      <c r="H851" s="71">
        <v>1</v>
      </c>
      <c r="I851" s="70">
        <v>34.65</v>
      </c>
      <c r="J851" s="70">
        <v>34.65</v>
      </c>
    </row>
    <row r="852" spans="1:10" ht="26.1" customHeight="1" x14ac:dyDescent="0.2">
      <c r="A852" s="81" t="s">
        <v>159</v>
      </c>
      <c r="B852" s="82" t="s">
        <v>353</v>
      </c>
      <c r="C852" s="81" t="s">
        <v>19</v>
      </c>
      <c r="D852" s="81" t="s">
        <v>352</v>
      </c>
      <c r="E852" s="139" t="s">
        <v>160</v>
      </c>
      <c r="F852" s="139"/>
      <c r="G852" s="80" t="s">
        <v>144</v>
      </c>
      <c r="H852" s="79">
        <v>1</v>
      </c>
      <c r="I852" s="78">
        <v>0.18</v>
      </c>
      <c r="J852" s="78">
        <v>0.18</v>
      </c>
    </row>
    <row r="853" spans="1:10" ht="24" customHeight="1" x14ac:dyDescent="0.2">
      <c r="A853" s="68" t="s">
        <v>143</v>
      </c>
      <c r="B853" s="69" t="s">
        <v>351</v>
      </c>
      <c r="C853" s="68" t="s">
        <v>19</v>
      </c>
      <c r="D853" s="68" t="s">
        <v>350</v>
      </c>
      <c r="E853" s="133" t="s">
        <v>199</v>
      </c>
      <c r="F853" s="133"/>
      <c r="G853" s="67" t="s">
        <v>144</v>
      </c>
      <c r="H853" s="66">
        <v>1</v>
      </c>
      <c r="I853" s="65">
        <v>30.33</v>
      </c>
      <c r="J853" s="65">
        <v>30.33</v>
      </c>
    </row>
    <row r="854" spans="1:10" ht="26.1" customHeight="1" x14ac:dyDescent="0.2">
      <c r="A854" s="68" t="s">
        <v>143</v>
      </c>
      <c r="B854" s="69" t="s">
        <v>198</v>
      </c>
      <c r="C854" s="68" t="s">
        <v>19</v>
      </c>
      <c r="D854" s="68" t="s">
        <v>197</v>
      </c>
      <c r="E854" s="133" t="s">
        <v>140</v>
      </c>
      <c r="F854" s="133"/>
      <c r="G854" s="67" t="s">
        <v>144</v>
      </c>
      <c r="H854" s="66">
        <v>1</v>
      </c>
      <c r="I854" s="65">
        <v>1.63</v>
      </c>
      <c r="J854" s="65">
        <v>1.63</v>
      </c>
    </row>
    <row r="855" spans="1:10" ht="26.1" customHeight="1" x14ac:dyDescent="0.2">
      <c r="A855" s="68" t="s">
        <v>143</v>
      </c>
      <c r="B855" s="69" t="s">
        <v>196</v>
      </c>
      <c r="C855" s="68" t="s">
        <v>19</v>
      </c>
      <c r="D855" s="68" t="s">
        <v>195</v>
      </c>
      <c r="E855" s="133" t="s">
        <v>140</v>
      </c>
      <c r="F855" s="133"/>
      <c r="G855" s="67" t="s">
        <v>144</v>
      </c>
      <c r="H855" s="66">
        <v>1</v>
      </c>
      <c r="I855" s="65">
        <v>0.57999999999999996</v>
      </c>
      <c r="J855" s="65">
        <v>0.57999999999999996</v>
      </c>
    </row>
    <row r="856" spans="1:10" ht="26.1" customHeight="1" x14ac:dyDescent="0.2">
      <c r="A856" s="68" t="s">
        <v>143</v>
      </c>
      <c r="B856" s="69" t="s">
        <v>194</v>
      </c>
      <c r="C856" s="68" t="s">
        <v>19</v>
      </c>
      <c r="D856" s="68" t="s">
        <v>193</v>
      </c>
      <c r="E856" s="133" t="s">
        <v>140</v>
      </c>
      <c r="F856" s="133"/>
      <c r="G856" s="67" t="s">
        <v>144</v>
      </c>
      <c r="H856" s="66">
        <v>1</v>
      </c>
      <c r="I856" s="65">
        <v>1.1499999999999999</v>
      </c>
      <c r="J856" s="65">
        <v>1.1499999999999999</v>
      </c>
    </row>
    <row r="857" spans="1:10" ht="26.1" customHeight="1" x14ac:dyDescent="0.2">
      <c r="A857" s="68" t="s">
        <v>143</v>
      </c>
      <c r="B857" s="69" t="s">
        <v>192</v>
      </c>
      <c r="C857" s="68" t="s">
        <v>19</v>
      </c>
      <c r="D857" s="68" t="s">
        <v>191</v>
      </c>
      <c r="E857" s="133" t="s">
        <v>140</v>
      </c>
      <c r="F857" s="133"/>
      <c r="G857" s="67" t="s">
        <v>144</v>
      </c>
      <c r="H857" s="66">
        <v>1</v>
      </c>
      <c r="I857" s="65">
        <v>0.03</v>
      </c>
      <c r="J857" s="65">
        <v>0.03</v>
      </c>
    </row>
    <row r="858" spans="1:10" ht="26.1" customHeight="1" x14ac:dyDescent="0.2">
      <c r="A858" s="68" t="s">
        <v>143</v>
      </c>
      <c r="B858" s="69" t="s">
        <v>190</v>
      </c>
      <c r="C858" s="68" t="s">
        <v>19</v>
      </c>
      <c r="D858" s="68" t="s">
        <v>189</v>
      </c>
      <c r="E858" s="133" t="s">
        <v>140</v>
      </c>
      <c r="F858" s="133"/>
      <c r="G858" s="67" t="s">
        <v>144</v>
      </c>
      <c r="H858" s="66">
        <v>1</v>
      </c>
      <c r="I858" s="65">
        <v>0.01</v>
      </c>
      <c r="J858" s="65">
        <v>0.01</v>
      </c>
    </row>
    <row r="859" spans="1:10" ht="26.1" customHeight="1" x14ac:dyDescent="0.2">
      <c r="A859" s="68" t="s">
        <v>143</v>
      </c>
      <c r="B859" s="69" t="s">
        <v>188</v>
      </c>
      <c r="C859" s="68" t="s">
        <v>19</v>
      </c>
      <c r="D859" s="68" t="s">
        <v>187</v>
      </c>
      <c r="E859" s="133" t="s">
        <v>140</v>
      </c>
      <c r="F859" s="133"/>
      <c r="G859" s="67" t="s">
        <v>144</v>
      </c>
      <c r="H859" s="66">
        <v>1</v>
      </c>
      <c r="I859" s="65">
        <v>0.74</v>
      </c>
      <c r="J859" s="65">
        <v>0.74</v>
      </c>
    </row>
    <row r="860" spans="1:10" ht="25.5" x14ac:dyDescent="0.2">
      <c r="A860" s="64"/>
      <c r="B860" s="64"/>
      <c r="C860" s="64"/>
      <c r="D860" s="64"/>
      <c r="E860" s="64" t="s">
        <v>139</v>
      </c>
      <c r="F860" s="63">
        <v>30.51</v>
      </c>
      <c r="G860" s="64" t="s">
        <v>138</v>
      </c>
      <c r="H860" s="63">
        <v>0</v>
      </c>
      <c r="I860" s="64" t="s">
        <v>137</v>
      </c>
      <c r="J860" s="63">
        <v>30.51</v>
      </c>
    </row>
    <row r="861" spans="1:10" ht="15" thickBot="1" x14ac:dyDescent="0.25">
      <c r="A861" s="64"/>
      <c r="B861" s="64"/>
      <c r="C861" s="64"/>
      <c r="D861" s="64"/>
      <c r="E861" s="64" t="s">
        <v>136</v>
      </c>
      <c r="F861" s="63">
        <v>7.6368600000000004</v>
      </c>
      <c r="G861" s="64"/>
      <c r="H861" s="134" t="s">
        <v>135</v>
      </c>
      <c r="I861" s="134"/>
      <c r="J861" s="63">
        <v>42.29</v>
      </c>
    </row>
    <row r="862" spans="1:10" ht="0.95" customHeight="1" thickTop="1" x14ac:dyDescent="0.2">
      <c r="A862" s="62"/>
      <c r="B862" s="62"/>
      <c r="C862" s="62"/>
      <c r="D862" s="62"/>
      <c r="E862" s="62"/>
      <c r="F862" s="62"/>
      <c r="G862" s="62"/>
      <c r="H862" s="62"/>
      <c r="I862" s="62"/>
      <c r="J862" s="62"/>
    </row>
    <row r="863" spans="1:10" ht="18" customHeight="1" x14ac:dyDescent="0.2">
      <c r="A863" s="77"/>
      <c r="B863" s="75" t="s">
        <v>8</v>
      </c>
      <c r="C863" s="77" t="s">
        <v>9</v>
      </c>
      <c r="D863" s="77" t="s">
        <v>10</v>
      </c>
      <c r="E863" s="135" t="s">
        <v>148</v>
      </c>
      <c r="F863" s="135"/>
      <c r="G863" s="76" t="s">
        <v>11</v>
      </c>
      <c r="H863" s="75" t="s">
        <v>12</v>
      </c>
      <c r="I863" s="75" t="s">
        <v>13</v>
      </c>
      <c r="J863" s="75" t="s">
        <v>15</v>
      </c>
    </row>
    <row r="864" spans="1:10" ht="39" customHeight="1" x14ac:dyDescent="0.2">
      <c r="A864" s="73" t="s">
        <v>93</v>
      </c>
      <c r="B864" s="74" t="s">
        <v>349</v>
      </c>
      <c r="C864" s="73" t="s">
        <v>19</v>
      </c>
      <c r="D864" s="73" t="s">
        <v>348</v>
      </c>
      <c r="E864" s="132" t="s">
        <v>145</v>
      </c>
      <c r="F864" s="132"/>
      <c r="G864" s="72" t="s">
        <v>163</v>
      </c>
      <c r="H864" s="71">
        <v>1</v>
      </c>
      <c r="I864" s="70">
        <v>159.9</v>
      </c>
      <c r="J864" s="70">
        <v>159.9</v>
      </c>
    </row>
    <row r="865" spans="1:10" ht="26.1" customHeight="1" x14ac:dyDescent="0.2">
      <c r="A865" s="81" t="s">
        <v>159</v>
      </c>
      <c r="B865" s="82" t="s">
        <v>317</v>
      </c>
      <c r="C865" s="81" t="s">
        <v>19</v>
      </c>
      <c r="D865" s="81" t="s">
        <v>316</v>
      </c>
      <c r="E865" s="139" t="s">
        <v>160</v>
      </c>
      <c r="F865" s="139"/>
      <c r="G865" s="80" t="s">
        <v>144</v>
      </c>
      <c r="H865" s="79">
        <v>1</v>
      </c>
      <c r="I865" s="78">
        <v>28.81</v>
      </c>
      <c r="J865" s="78">
        <v>28.81</v>
      </c>
    </row>
    <row r="866" spans="1:10" ht="39" customHeight="1" x14ac:dyDescent="0.2">
      <c r="A866" s="81" t="s">
        <v>159</v>
      </c>
      <c r="B866" s="82" t="s">
        <v>347</v>
      </c>
      <c r="C866" s="81" t="s">
        <v>19</v>
      </c>
      <c r="D866" s="81" t="s">
        <v>346</v>
      </c>
      <c r="E866" s="139" t="s">
        <v>145</v>
      </c>
      <c r="F866" s="139"/>
      <c r="G866" s="80" t="s">
        <v>144</v>
      </c>
      <c r="H866" s="79">
        <v>1</v>
      </c>
      <c r="I866" s="78">
        <v>41.2</v>
      </c>
      <c r="J866" s="78">
        <v>41.2</v>
      </c>
    </row>
    <row r="867" spans="1:10" ht="26.1" customHeight="1" x14ac:dyDescent="0.2">
      <c r="A867" s="81" t="s">
        <v>159</v>
      </c>
      <c r="B867" s="82" t="s">
        <v>345</v>
      </c>
      <c r="C867" s="81" t="s">
        <v>19</v>
      </c>
      <c r="D867" s="81" t="s">
        <v>344</v>
      </c>
      <c r="E867" s="139" t="s">
        <v>145</v>
      </c>
      <c r="F867" s="139"/>
      <c r="G867" s="80" t="s">
        <v>144</v>
      </c>
      <c r="H867" s="79">
        <v>1</v>
      </c>
      <c r="I867" s="78">
        <v>14.94</v>
      </c>
      <c r="J867" s="78">
        <v>14.94</v>
      </c>
    </row>
    <row r="868" spans="1:10" ht="39" customHeight="1" x14ac:dyDescent="0.2">
      <c r="A868" s="81" t="s">
        <v>159</v>
      </c>
      <c r="B868" s="82" t="s">
        <v>343</v>
      </c>
      <c r="C868" s="81" t="s">
        <v>19</v>
      </c>
      <c r="D868" s="81" t="s">
        <v>342</v>
      </c>
      <c r="E868" s="139" t="s">
        <v>145</v>
      </c>
      <c r="F868" s="139"/>
      <c r="G868" s="80" t="s">
        <v>144</v>
      </c>
      <c r="H868" s="79">
        <v>1</v>
      </c>
      <c r="I868" s="78">
        <v>48.49</v>
      </c>
      <c r="J868" s="78">
        <v>48.49</v>
      </c>
    </row>
    <row r="869" spans="1:10" ht="39" customHeight="1" x14ac:dyDescent="0.2">
      <c r="A869" s="81" t="s">
        <v>159</v>
      </c>
      <c r="B869" s="82" t="s">
        <v>339</v>
      </c>
      <c r="C869" s="81" t="s">
        <v>19</v>
      </c>
      <c r="D869" s="81" t="s">
        <v>338</v>
      </c>
      <c r="E869" s="139" t="s">
        <v>145</v>
      </c>
      <c r="F869" s="139"/>
      <c r="G869" s="80" t="s">
        <v>144</v>
      </c>
      <c r="H869" s="79">
        <v>1</v>
      </c>
      <c r="I869" s="78">
        <v>26.46</v>
      </c>
      <c r="J869" s="78">
        <v>26.46</v>
      </c>
    </row>
    <row r="870" spans="1:10" ht="25.5" x14ac:dyDescent="0.2">
      <c r="A870" s="64"/>
      <c r="B870" s="64"/>
      <c r="C870" s="64"/>
      <c r="D870" s="64"/>
      <c r="E870" s="64" t="s">
        <v>139</v>
      </c>
      <c r="F870" s="63">
        <v>24.67</v>
      </c>
      <c r="G870" s="64" t="s">
        <v>138</v>
      </c>
      <c r="H870" s="63">
        <v>0</v>
      </c>
      <c r="I870" s="64" t="s">
        <v>137</v>
      </c>
      <c r="J870" s="63">
        <v>24.67</v>
      </c>
    </row>
    <row r="871" spans="1:10" ht="15" thickBot="1" x14ac:dyDescent="0.25">
      <c r="A871" s="64"/>
      <c r="B871" s="64"/>
      <c r="C871" s="64"/>
      <c r="D871" s="64"/>
      <c r="E871" s="64" t="s">
        <v>136</v>
      </c>
      <c r="F871" s="63">
        <v>35.241959999999999</v>
      </c>
      <c r="G871" s="64"/>
      <c r="H871" s="134" t="s">
        <v>135</v>
      </c>
      <c r="I871" s="134"/>
      <c r="J871" s="63">
        <v>195.14</v>
      </c>
    </row>
    <row r="872" spans="1:10" ht="0.95" customHeight="1" thickTop="1" x14ac:dyDescent="0.2">
      <c r="A872" s="62"/>
      <c r="B872" s="62"/>
      <c r="C872" s="62"/>
      <c r="D872" s="62"/>
      <c r="E872" s="62"/>
      <c r="F872" s="62"/>
      <c r="G872" s="62"/>
      <c r="H872" s="62"/>
      <c r="I872" s="62"/>
      <c r="J872" s="62"/>
    </row>
    <row r="873" spans="1:10" ht="18" customHeight="1" x14ac:dyDescent="0.2">
      <c r="A873" s="77"/>
      <c r="B873" s="75" t="s">
        <v>8</v>
      </c>
      <c r="C873" s="77" t="s">
        <v>9</v>
      </c>
      <c r="D873" s="77" t="s">
        <v>10</v>
      </c>
      <c r="E873" s="135" t="s">
        <v>148</v>
      </c>
      <c r="F873" s="135"/>
      <c r="G873" s="76" t="s">
        <v>11</v>
      </c>
      <c r="H873" s="75" t="s">
        <v>12</v>
      </c>
      <c r="I873" s="75" t="s">
        <v>13</v>
      </c>
      <c r="J873" s="75" t="s">
        <v>15</v>
      </c>
    </row>
    <row r="874" spans="1:10" ht="39" customHeight="1" x14ac:dyDescent="0.2">
      <c r="A874" s="73" t="s">
        <v>93</v>
      </c>
      <c r="B874" s="74" t="s">
        <v>347</v>
      </c>
      <c r="C874" s="73" t="s">
        <v>19</v>
      </c>
      <c r="D874" s="73" t="s">
        <v>346</v>
      </c>
      <c r="E874" s="132" t="s">
        <v>145</v>
      </c>
      <c r="F874" s="132"/>
      <c r="G874" s="72" t="s">
        <v>144</v>
      </c>
      <c r="H874" s="71">
        <v>1</v>
      </c>
      <c r="I874" s="70">
        <v>41.2</v>
      </c>
      <c r="J874" s="70">
        <v>41.2</v>
      </c>
    </row>
    <row r="875" spans="1:10" ht="26.1" customHeight="1" x14ac:dyDescent="0.2">
      <c r="A875" s="68" t="s">
        <v>143</v>
      </c>
      <c r="B875" s="69" t="s">
        <v>341</v>
      </c>
      <c r="C875" s="68" t="s">
        <v>19</v>
      </c>
      <c r="D875" s="68" t="s">
        <v>340</v>
      </c>
      <c r="E875" s="133" t="s">
        <v>150</v>
      </c>
      <c r="F875" s="133"/>
      <c r="G875" s="67" t="s">
        <v>149</v>
      </c>
      <c r="H875" s="66">
        <v>6.0399999999999998E-5</v>
      </c>
      <c r="I875" s="65">
        <v>682054.98</v>
      </c>
      <c r="J875" s="65">
        <v>41.196120800000003</v>
      </c>
    </row>
    <row r="876" spans="1:10" ht="25.5" x14ac:dyDescent="0.2">
      <c r="A876" s="64"/>
      <c r="B876" s="64"/>
      <c r="C876" s="64"/>
      <c r="D876" s="64"/>
      <c r="E876" s="64" t="s">
        <v>139</v>
      </c>
      <c r="F876" s="63">
        <v>0</v>
      </c>
      <c r="G876" s="64" t="s">
        <v>138</v>
      </c>
      <c r="H876" s="63">
        <v>0</v>
      </c>
      <c r="I876" s="64" t="s">
        <v>137</v>
      </c>
      <c r="J876" s="63">
        <v>0</v>
      </c>
    </row>
    <row r="877" spans="1:10" ht="15" thickBot="1" x14ac:dyDescent="0.25">
      <c r="A877" s="64"/>
      <c r="B877" s="64"/>
      <c r="C877" s="64"/>
      <c r="D877" s="64"/>
      <c r="E877" s="64" t="s">
        <v>136</v>
      </c>
      <c r="F877" s="63">
        <v>9.0804799999999997</v>
      </c>
      <c r="G877" s="64"/>
      <c r="H877" s="134" t="s">
        <v>135</v>
      </c>
      <c r="I877" s="134"/>
      <c r="J877" s="63">
        <v>50.28</v>
      </c>
    </row>
    <row r="878" spans="1:10" ht="0.95" customHeight="1" thickTop="1" x14ac:dyDescent="0.2">
      <c r="A878" s="62"/>
      <c r="B878" s="62"/>
      <c r="C878" s="62"/>
      <c r="D878" s="62"/>
      <c r="E878" s="62"/>
      <c r="F878" s="62"/>
      <c r="G878" s="62"/>
      <c r="H878" s="62"/>
      <c r="I878" s="62"/>
      <c r="J878" s="62"/>
    </row>
    <row r="879" spans="1:10" ht="18" customHeight="1" x14ac:dyDescent="0.2">
      <c r="A879" s="77"/>
      <c r="B879" s="75" t="s">
        <v>8</v>
      </c>
      <c r="C879" s="77" t="s">
        <v>9</v>
      </c>
      <c r="D879" s="77" t="s">
        <v>10</v>
      </c>
      <c r="E879" s="135" t="s">
        <v>148</v>
      </c>
      <c r="F879" s="135"/>
      <c r="G879" s="76" t="s">
        <v>11</v>
      </c>
      <c r="H879" s="75" t="s">
        <v>12</v>
      </c>
      <c r="I879" s="75" t="s">
        <v>13</v>
      </c>
      <c r="J879" s="75" t="s">
        <v>15</v>
      </c>
    </row>
    <row r="880" spans="1:10" ht="26.1" customHeight="1" x14ac:dyDescent="0.2">
      <c r="A880" s="73" t="s">
        <v>93</v>
      </c>
      <c r="B880" s="74" t="s">
        <v>345</v>
      </c>
      <c r="C880" s="73" t="s">
        <v>19</v>
      </c>
      <c r="D880" s="73" t="s">
        <v>344</v>
      </c>
      <c r="E880" s="132" t="s">
        <v>145</v>
      </c>
      <c r="F880" s="132"/>
      <c r="G880" s="72" t="s">
        <v>144</v>
      </c>
      <c r="H880" s="71">
        <v>1</v>
      </c>
      <c r="I880" s="70">
        <v>14.94</v>
      </c>
      <c r="J880" s="70">
        <v>14.94</v>
      </c>
    </row>
    <row r="881" spans="1:10" ht="26.1" customHeight="1" x14ac:dyDescent="0.2">
      <c r="A881" s="68" t="s">
        <v>143</v>
      </c>
      <c r="B881" s="69" t="s">
        <v>341</v>
      </c>
      <c r="C881" s="68" t="s">
        <v>19</v>
      </c>
      <c r="D881" s="68" t="s">
        <v>340</v>
      </c>
      <c r="E881" s="133" t="s">
        <v>150</v>
      </c>
      <c r="F881" s="133"/>
      <c r="G881" s="67" t="s">
        <v>149</v>
      </c>
      <c r="H881" s="66">
        <v>2.19E-5</v>
      </c>
      <c r="I881" s="65">
        <v>682054.98</v>
      </c>
      <c r="J881" s="65">
        <v>14.937004099999999</v>
      </c>
    </row>
    <row r="882" spans="1:10" ht="25.5" x14ac:dyDescent="0.2">
      <c r="A882" s="64"/>
      <c r="B882" s="64"/>
      <c r="C882" s="64"/>
      <c r="D882" s="64"/>
      <c r="E882" s="64" t="s">
        <v>139</v>
      </c>
      <c r="F882" s="63">
        <v>0</v>
      </c>
      <c r="G882" s="64" t="s">
        <v>138</v>
      </c>
      <c r="H882" s="63">
        <v>0</v>
      </c>
      <c r="I882" s="64" t="s">
        <v>137</v>
      </c>
      <c r="J882" s="63">
        <v>0</v>
      </c>
    </row>
    <row r="883" spans="1:10" ht="15" thickBot="1" x14ac:dyDescent="0.25">
      <c r="A883" s="64"/>
      <c r="B883" s="64"/>
      <c r="C883" s="64"/>
      <c r="D883" s="64"/>
      <c r="E883" s="64" t="s">
        <v>136</v>
      </c>
      <c r="F883" s="63">
        <v>3.2927759999999999</v>
      </c>
      <c r="G883" s="64"/>
      <c r="H883" s="134" t="s">
        <v>135</v>
      </c>
      <c r="I883" s="134"/>
      <c r="J883" s="63">
        <v>18.23</v>
      </c>
    </row>
    <row r="884" spans="1:10" ht="0.95" customHeight="1" thickTop="1" x14ac:dyDescent="0.2">
      <c r="A884" s="62"/>
      <c r="B884" s="62"/>
      <c r="C884" s="62"/>
      <c r="D884" s="62"/>
      <c r="E884" s="62"/>
      <c r="F884" s="62"/>
      <c r="G884" s="62"/>
      <c r="H884" s="62"/>
      <c r="I884" s="62"/>
      <c r="J884" s="62"/>
    </row>
    <row r="885" spans="1:10" ht="18" customHeight="1" x14ac:dyDescent="0.2">
      <c r="A885" s="77"/>
      <c r="B885" s="75" t="s">
        <v>8</v>
      </c>
      <c r="C885" s="77" t="s">
        <v>9</v>
      </c>
      <c r="D885" s="77" t="s">
        <v>10</v>
      </c>
      <c r="E885" s="135" t="s">
        <v>148</v>
      </c>
      <c r="F885" s="135"/>
      <c r="G885" s="76" t="s">
        <v>11</v>
      </c>
      <c r="H885" s="75" t="s">
        <v>12</v>
      </c>
      <c r="I885" s="75" t="s">
        <v>13</v>
      </c>
      <c r="J885" s="75" t="s">
        <v>15</v>
      </c>
    </row>
    <row r="886" spans="1:10" ht="39" customHeight="1" x14ac:dyDescent="0.2">
      <c r="A886" s="73" t="s">
        <v>93</v>
      </c>
      <c r="B886" s="74" t="s">
        <v>343</v>
      </c>
      <c r="C886" s="73" t="s">
        <v>19</v>
      </c>
      <c r="D886" s="73" t="s">
        <v>342</v>
      </c>
      <c r="E886" s="132" t="s">
        <v>145</v>
      </c>
      <c r="F886" s="132"/>
      <c r="G886" s="72" t="s">
        <v>144</v>
      </c>
      <c r="H886" s="71">
        <v>1</v>
      </c>
      <c r="I886" s="70">
        <v>48.49</v>
      </c>
      <c r="J886" s="70">
        <v>48.49</v>
      </c>
    </row>
    <row r="887" spans="1:10" ht="26.1" customHeight="1" x14ac:dyDescent="0.2">
      <c r="A887" s="68" t="s">
        <v>143</v>
      </c>
      <c r="B887" s="69" t="s">
        <v>341</v>
      </c>
      <c r="C887" s="68" t="s">
        <v>19</v>
      </c>
      <c r="D887" s="68" t="s">
        <v>340</v>
      </c>
      <c r="E887" s="133" t="s">
        <v>150</v>
      </c>
      <c r="F887" s="133"/>
      <c r="G887" s="67" t="s">
        <v>149</v>
      </c>
      <c r="H887" s="66">
        <v>7.1099999999999994E-5</v>
      </c>
      <c r="I887" s="65">
        <v>682054.98</v>
      </c>
      <c r="J887" s="65">
        <v>48.494109100000003</v>
      </c>
    </row>
    <row r="888" spans="1:10" ht="25.5" x14ac:dyDescent="0.2">
      <c r="A888" s="64"/>
      <c r="B888" s="64"/>
      <c r="C888" s="64"/>
      <c r="D888" s="64"/>
      <c r="E888" s="64" t="s">
        <v>139</v>
      </c>
      <c r="F888" s="63">
        <v>0</v>
      </c>
      <c r="G888" s="64" t="s">
        <v>138</v>
      </c>
      <c r="H888" s="63">
        <v>0</v>
      </c>
      <c r="I888" s="64" t="s">
        <v>137</v>
      </c>
      <c r="J888" s="63">
        <v>0</v>
      </c>
    </row>
    <row r="889" spans="1:10" ht="15" thickBot="1" x14ac:dyDescent="0.25">
      <c r="A889" s="64"/>
      <c r="B889" s="64"/>
      <c r="C889" s="64"/>
      <c r="D889" s="64"/>
      <c r="E889" s="64" t="s">
        <v>136</v>
      </c>
      <c r="F889" s="63">
        <v>10.687196</v>
      </c>
      <c r="G889" s="64"/>
      <c r="H889" s="134" t="s">
        <v>135</v>
      </c>
      <c r="I889" s="134"/>
      <c r="J889" s="63">
        <v>59.18</v>
      </c>
    </row>
    <row r="890" spans="1:10" ht="0.95" customHeight="1" thickTop="1" x14ac:dyDescent="0.2">
      <c r="A890" s="62"/>
      <c r="B890" s="62"/>
      <c r="C890" s="62"/>
      <c r="D890" s="62"/>
      <c r="E890" s="62"/>
      <c r="F890" s="62"/>
      <c r="G890" s="62"/>
      <c r="H890" s="62"/>
      <c r="I890" s="62"/>
      <c r="J890" s="62"/>
    </row>
    <row r="891" spans="1:10" ht="18" customHeight="1" x14ac:dyDescent="0.2">
      <c r="A891" s="77"/>
      <c r="B891" s="75" t="s">
        <v>8</v>
      </c>
      <c r="C891" s="77" t="s">
        <v>9</v>
      </c>
      <c r="D891" s="77" t="s">
        <v>10</v>
      </c>
      <c r="E891" s="135" t="s">
        <v>148</v>
      </c>
      <c r="F891" s="135"/>
      <c r="G891" s="76" t="s">
        <v>11</v>
      </c>
      <c r="H891" s="75" t="s">
        <v>12</v>
      </c>
      <c r="I891" s="75" t="s">
        <v>13</v>
      </c>
      <c r="J891" s="75" t="s">
        <v>15</v>
      </c>
    </row>
    <row r="892" spans="1:10" ht="39" customHeight="1" x14ac:dyDescent="0.2">
      <c r="A892" s="73" t="s">
        <v>93</v>
      </c>
      <c r="B892" s="74" t="s">
        <v>339</v>
      </c>
      <c r="C892" s="73" t="s">
        <v>19</v>
      </c>
      <c r="D892" s="73" t="s">
        <v>338</v>
      </c>
      <c r="E892" s="132" t="s">
        <v>145</v>
      </c>
      <c r="F892" s="132"/>
      <c r="G892" s="72" t="s">
        <v>144</v>
      </c>
      <c r="H892" s="71">
        <v>1</v>
      </c>
      <c r="I892" s="70">
        <v>26.46</v>
      </c>
      <c r="J892" s="70">
        <v>26.46</v>
      </c>
    </row>
    <row r="893" spans="1:10" ht="26.1" customHeight="1" x14ac:dyDescent="0.2">
      <c r="A893" s="68" t="s">
        <v>143</v>
      </c>
      <c r="B893" s="69" t="s">
        <v>142</v>
      </c>
      <c r="C893" s="68" t="s">
        <v>19</v>
      </c>
      <c r="D893" s="68" t="s">
        <v>141</v>
      </c>
      <c r="E893" s="133" t="s">
        <v>140</v>
      </c>
      <c r="F893" s="133"/>
      <c r="G893" s="67" t="s">
        <v>126</v>
      </c>
      <c r="H893" s="66">
        <v>5.39</v>
      </c>
      <c r="I893" s="65">
        <v>4.91</v>
      </c>
      <c r="J893" s="65">
        <v>26.4649</v>
      </c>
    </row>
    <row r="894" spans="1:10" ht="25.5" x14ac:dyDescent="0.2">
      <c r="A894" s="64"/>
      <c r="B894" s="64"/>
      <c r="C894" s="64"/>
      <c r="D894" s="64"/>
      <c r="E894" s="64" t="s">
        <v>139</v>
      </c>
      <c r="F894" s="63">
        <v>0</v>
      </c>
      <c r="G894" s="64" t="s">
        <v>138</v>
      </c>
      <c r="H894" s="63">
        <v>0</v>
      </c>
      <c r="I894" s="64" t="s">
        <v>137</v>
      </c>
      <c r="J894" s="63">
        <v>0</v>
      </c>
    </row>
    <row r="895" spans="1:10" ht="15" thickBot="1" x14ac:dyDescent="0.25">
      <c r="A895" s="64"/>
      <c r="B895" s="64"/>
      <c r="C895" s="64"/>
      <c r="D895" s="64"/>
      <c r="E895" s="64" t="s">
        <v>136</v>
      </c>
      <c r="F895" s="63">
        <v>5.8317839999999999</v>
      </c>
      <c r="G895" s="64"/>
      <c r="H895" s="134" t="s">
        <v>135</v>
      </c>
      <c r="I895" s="134"/>
      <c r="J895" s="63">
        <v>32.29</v>
      </c>
    </row>
    <row r="896" spans="1:10" ht="0.95" customHeight="1" thickTop="1" x14ac:dyDescent="0.2">
      <c r="A896" s="62"/>
      <c r="B896" s="62"/>
      <c r="C896" s="62"/>
      <c r="D896" s="62"/>
      <c r="E896" s="62"/>
      <c r="F896" s="62"/>
      <c r="G896" s="62"/>
      <c r="H896" s="62"/>
      <c r="I896" s="62"/>
      <c r="J896" s="62"/>
    </row>
    <row r="897" spans="1:10" ht="18" customHeight="1" x14ac:dyDescent="0.2">
      <c r="A897" s="77"/>
      <c r="B897" s="75" t="s">
        <v>8</v>
      </c>
      <c r="C897" s="77" t="s">
        <v>9</v>
      </c>
      <c r="D897" s="77" t="s">
        <v>10</v>
      </c>
      <c r="E897" s="135" t="s">
        <v>148</v>
      </c>
      <c r="F897" s="135"/>
      <c r="G897" s="76" t="s">
        <v>11</v>
      </c>
      <c r="H897" s="75" t="s">
        <v>12</v>
      </c>
      <c r="I897" s="75" t="s">
        <v>13</v>
      </c>
      <c r="J897" s="75" t="s">
        <v>15</v>
      </c>
    </row>
    <row r="898" spans="1:10" ht="39" customHeight="1" x14ac:dyDescent="0.2">
      <c r="A898" s="73" t="s">
        <v>93</v>
      </c>
      <c r="B898" s="74" t="s">
        <v>337</v>
      </c>
      <c r="C898" s="73" t="s">
        <v>19</v>
      </c>
      <c r="D898" s="73" t="s">
        <v>336</v>
      </c>
      <c r="E898" s="132" t="s">
        <v>145</v>
      </c>
      <c r="F898" s="132"/>
      <c r="G898" s="72" t="s">
        <v>166</v>
      </c>
      <c r="H898" s="71">
        <v>1</v>
      </c>
      <c r="I898" s="70">
        <v>4.57</v>
      </c>
      <c r="J898" s="70">
        <v>4.57</v>
      </c>
    </row>
    <row r="899" spans="1:10" ht="39" customHeight="1" x14ac:dyDescent="0.2">
      <c r="A899" s="81" t="s">
        <v>159</v>
      </c>
      <c r="B899" s="82" t="s">
        <v>333</v>
      </c>
      <c r="C899" s="81" t="s">
        <v>19</v>
      </c>
      <c r="D899" s="81" t="s">
        <v>332</v>
      </c>
      <c r="E899" s="139" t="s">
        <v>145</v>
      </c>
      <c r="F899" s="139"/>
      <c r="G899" s="80" t="s">
        <v>144</v>
      </c>
      <c r="H899" s="79">
        <v>1</v>
      </c>
      <c r="I899" s="78">
        <v>3.71</v>
      </c>
      <c r="J899" s="78">
        <v>3.71</v>
      </c>
    </row>
    <row r="900" spans="1:10" ht="39" customHeight="1" x14ac:dyDescent="0.2">
      <c r="A900" s="81" t="s">
        <v>159</v>
      </c>
      <c r="B900" s="82" t="s">
        <v>331</v>
      </c>
      <c r="C900" s="81" t="s">
        <v>19</v>
      </c>
      <c r="D900" s="81" t="s">
        <v>330</v>
      </c>
      <c r="E900" s="139" t="s">
        <v>145</v>
      </c>
      <c r="F900" s="139"/>
      <c r="G900" s="80" t="s">
        <v>144</v>
      </c>
      <c r="H900" s="79">
        <v>1</v>
      </c>
      <c r="I900" s="78">
        <v>0.86</v>
      </c>
      <c r="J900" s="78">
        <v>0.86</v>
      </c>
    </row>
    <row r="901" spans="1:10" ht="25.5" x14ac:dyDescent="0.2">
      <c r="A901" s="64"/>
      <c r="B901" s="64"/>
      <c r="C901" s="64"/>
      <c r="D901" s="64"/>
      <c r="E901" s="64" t="s">
        <v>139</v>
      </c>
      <c r="F901" s="63">
        <v>0</v>
      </c>
      <c r="G901" s="64" t="s">
        <v>138</v>
      </c>
      <c r="H901" s="63">
        <v>0</v>
      </c>
      <c r="I901" s="64" t="s">
        <v>137</v>
      </c>
      <c r="J901" s="63">
        <v>0</v>
      </c>
    </row>
    <row r="902" spans="1:10" ht="15" thickBot="1" x14ac:dyDescent="0.25">
      <c r="A902" s="64"/>
      <c r="B902" s="64"/>
      <c r="C902" s="64"/>
      <c r="D902" s="64"/>
      <c r="E902" s="64" t="s">
        <v>136</v>
      </c>
      <c r="F902" s="63">
        <v>1.007228</v>
      </c>
      <c r="G902" s="64"/>
      <c r="H902" s="134" t="s">
        <v>135</v>
      </c>
      <c r="I902" s="134"/>
      <c r="J902" s="63">
        <v>5.58</v>
      </c>
    </row>
    <row r="903" spans="1:10" ht="0.95" customHeight="1" thickTop="1" x14ac:dyDescent="0.2">
      <c r="A903" s="62"/>
      <c r="B903" s="62"/>
      <c r="C903" s="62"/>
      <c r="D903" s="62"/>
      <c r="E903" s="62"/>
      <c r="F903" s="62"/>
      <c r="G903" s="62"/>
      <c r="H903" s="62"/>
      <c r="I903" s="62"/>
      <c r="J903" s="62"/>
    </row>
    <row r="904" spans="1:10" ht="18" customHeight="1" x14ac:dyDescent="0.2">
      <c r="A904" s="77"/>
      <c r="B904" s="75" t="s">
        <v>8</v>
      </c>
      <c r="C904" s="77" t="s">
        <v>9</v>
      </c>
      <c r="D904" s="77" t="s">
        <v>10</v>
      </c>
      <c r="E904" s="135" t="s">
        <v>148</v>
      </c>
      <c r="F904" s="135"/>
      <c r="G904" s="76" t="s">
        <v>11</v>
      </c>
      <c r="H904" s="75" t="s">
        <v>12</v>
      </c>
      <c r="I904" s="75" t="s">
        <v>13</v>
      </c>
      <c r="J904" s="75" t="s">
        <v>15</v>
      </c>
    </row>
    <row r="905" spans="1:10" ht="39" customHeight="1" x14ac:dyDescent="0.2">
      <c r="A905" s="73" t="s">
        <v>93</v>
      </c>
      <c r="B905" s="74" t="s">
        <v>335</v>
      </c>
      <c r="C905" s="73" t="s">
        <v>19</v>
      </c>
      <c r="D905" s="73" t="s">
        <v>334</v>
      </c>
      <c r="E905" s="132" t="s">
        <v>145</v>
      </c>
      <c r="F905" s="132"/>
      <c r="G905" s="72" t="s">
        <v>163</v>
      </c>
      <c r="H905" s="71">
        <v>1</v>
      </c>
      <c r="I905" s="70">
        <v>16.23</v>
      </c>
      <c r="J905" s="70">
        <v>16.23</v>
      </c>
    </row>
    <row r="906" spans="1:10" ht="39" customHeight="1" x14ac:dyDescent="0.2">
      <c r="A906" s="81" t="s">
        <v>159</v>
      </c>
      <c r="B906" s="82" t="s">
        <v>333</v>
      </c>
      <c r="C906" s="81" t="s">
        <v>19</v>
      </c>
      <c r="D906" s="81" t="s">
        <v>332</v>
      </c>
      <c r="E906" s="139" t="s">
        <v>145</v>
      </c>
      <c r="F906" s="139"/>
      <c r="G906" s="80" t="s">
        <v>144</v>
      </c>
      <c r="H906" s="79">
        <v>1</v>
      </c>
      <c r="I906" s="78">
        <v>3.71</v>
      </c>
      <c r="J906" s="78">
        <v>3.71</v>
      </c>
    </row>
    <row r="907" spans="1:10" ht="39" customHeight="1" x14ac:dyDescent="0.2">
      <c r="A907" s="81" t="s">
        <v>159</v>
      </c>
      <c r="B907" s="82" t="s">
        <v>331</v>
      </c>
      <c r="C907" s="81" t="s">
        <v>19</v>
      </c>
      <c r="D907" s="81" t="s">
        <v>330</v>
      </c>
      <c r="E907" s="139" t="s">
        <v>145</v>
      </c>
      <c r="F907" s="139"/>
      <c r="G907" s="80" t="s">
        <v>144</v>
      </c>
      <c r="H907" s="79">
        <v>1</v>
      </c>
      <c r="I907" s="78">
        <v>0.86</v>
      </c>
      <c r="J907" s="78">
        <v>0.86</v>
      </c>
    </row>
    <row r="908" spans="1:10" ht="39" customHeight="1" x14ac:dyDescent="0.2">
      <c r="A908" s="81" t="s">
        <v>159</v>
      </c>
      <c r="B908" s="82" t="s">
        <v>329</v>
      </c>
      <c r="C908" s="81" t="s">
        <v>19</v>
      </c>
      <c r="D908" s="81" t="s">
        <v>328</v>
      </c>
      <c r="E908" s="139" t="s">
        <v>145</v>
      </c>
      <c r="F908" s="139"/>
      <c r="G908" s="80" t="s">
        <v>144</v>
      </c>
      <c r="H908" s="79">
        <v>1</v>
      </c>
      <c r="I908" s="78">
        <v>4.05</v>
      </c>
      <c r="J908" s="78">
        <v>4.05</v>
      </c>
    </row>
    <row r="909" spans="1:10" ht="39" customHeight="1" x14ac:dyDescent="0.2">
      <c r="A909" s="81" t="s">
        <v>159</v>
      </c>
      <c r="B909" s="82" t="s">
        <v>325</v>
      </c>
      <c r="C909" s="81" t="s">
        <v>19</v>
      </c>
      <c r="D909" s="81" t="s">
        <v>324</v>
      </c>
      <c r="E909" s="139" t="s">
        <v>145</v>
      </c>
      <c r="F909" s="139"/>
      <c r="G909" s="80" t="s">
        <v>144</v>
      </c>
      <c r="H909" s="79">
        <v>1</v>
      </c>
      <c r="I909" s="78">
        <v>7.61</v>
      </c>
      <c r="J909" s="78">
        <v>7.61</v>
      </c>
    </row>
    <row r="910" spans="1:10" ht="25.5" x14ac:dyDescent="0.2">
      <c r="A910" s="64"/>
      <c r="B910" s="64"/>
      <c r="C910" s="64"/>
      <c r="D910" s="64"/>
      <c r="E910" s="64" t="s">
        <v>139</v>
      </c>
      <c r="F910" s="63">
        <v>0</v>
      </c>
      <c r="G910" s="64" t="s">
        <v>138</v>
      </c>
      <c r="H910" s="63">
        <v>0</v>
      </c>
      <c r="I910" s="64" t="s">
        <v>137</v>
      </c>
      <c r="J910" s="63">
        <v>0</v>
      </c>
    </row>
    <row r="911" spans="1:10" ht="15" thickBot="1" x14ac:dyDescent="0.25">
      <c r="A911" s="64"/>
      <c r="B911" s="64"/>
      <c r="C911" s="64"/>
      <c r="D911" s="64"/>
      <c r="E911" s="64" t="s">
        <v>136</v>
      </c>
      <c r="F911" s="63">
        <v>3.5770919999999999</v>
      </c>
      <c r="G911" s="64"/>
      <c r="H911" s="134" t="s">
        <v>135</v>
      </c>
      <c r="I911" s="134"/>
      <c r="J911" s="63">
        <v>19.809999999999999</v>
      </c>
    </row>
    <row r="912" spans="1:10" ht="0.95" customHeight="1" thickTop="1" x14ac:dyDescent="0.2">
      <c r="A912" s="62"/>
      <c r="B912" s="62"/>
      <c r="C912" s="62"/>
      <c r="D912" s="62"/>
      <c r="E912" s="62"/>
      <c r="F912" s="62"/>
      <c r="G912" s="62"/>
      <c r="H912" s="62"/>
      <c r="I912" s="62"/>
      <c r="J912" s="62"/>
    </row>
    <row r="913" spans="1:10" ht="18" customHeight="1" x14ac:dyDescent="0.2">
      <c r="A913" s="77"/>
      <c r="B913" s="75" t="s">
        <v>8</v>
      </c>
      <c r="C913" s="77" t="s">
        <v>9</v>
      </c>
      <c r="D913" s="77" t="s">
        <v>10</v>
      </c>
      <c r="E913" s="135" t="s">
        <v>148</v>
      </c>
      <c r="F913" s="135"/>
      <c r="G913" s="76" t="s">
        <v>11</v>
      </c>
      <c r="H913" s="75" t="s">
        <v>12</v>
      </c>
      <c r="I913" s="75" t="s">
        <v>13</v>
      </c>
      <c r="J913" s="75" t="s">
        <v>15</v>
      </c>
    </row>
    <row r="914" spans="1:10" ht="39" customHeight="1" x14ac:dyDescent="0.2">
      <c r="A914" s="73" t="s">
        <v>93</v>
      </c>
      <c r="B914" s="74" t="s">
        <v>333</v>
      </c>
      <c r="C914" s="73" t="s">
        <v>19</v>
      </c>
      <c r="D914" s="73" t="s">
        <v>332</v>
      </c>
      <c r="E914" s="132" t="s">
        <v>145</v>
      </c>
      <c r="F914" s="132"/>
      <c r="G914" s="72" t="s">
        <v>144</v>
      </c>
      <c r="H914" s="71">
        <v>1</v>
      </c>
      <c r="I914" s="70">
        <v>3.71</v>
      </c>
      <c r="J914" s="70">
        <v>3.71</v>
      </c>
    </row>
    <row r="915" spans="1:10" ht="26.1" customHeight="1" x14ac:dyDescent="0.2">
      <c r="A915" s="68" t="s">
        <v>143</v>
      </c>
      <c r="B915" s="69" t="s">
        <v>327</v>
      </c>
      <c r="C915" s="68" t="s">
        <v>19</v>
      </c>
      <c r="D915" s="68" t="s">
        <v>326</v>
      </c>
      <c r="E915" s="133" t="s">
        <v>150</v>
      </c>
      <c r="F915" s="133"/>
      <c r="G915" s="67" t="s">
        <v>149</v>
      </c>
      <c r="H915" s="66">
        <v>6.3999999999999997E-5</v>
      </c>
      <c r="I915" s="65">
        <v>57892.63</v>
      </c>
      <c r="J915" s="65">
        <v>3.7051283000000002</v>
      </c>
    </row>
    <row r="916" spans="1:10" ht="25.5" x14ac:dyDescent="0.2">
      <c r="A916" s="64"/>
      <c r="B916" s="64"/>
      <c r="C916" s="64"/>
      <c r="D916" s="64"/>
      <c r="E916" s="64" t="s">
        <v>139</v>
      </c>
      <c r="F916" s="63">
        <v>0</v>
      </c>
      <c r="G916" s="64" t="s">
        <v>138</v>
      </c>
      <c r="H916" s="63">
        <v>0</v>
      </c>
      <c r="I916" s="64" t="s">
        <v>137</v>
      </c>
      <c r="J916" s="63">
        <v>0</v>
      </c>
    </row>
    <row r="917" spans="1:10" ht="15" thickBot="1" x14ac:dyDescent="0.25">
      <c r="A917" s="64"/>
      <c r="B917" s="64"/>
      <c r="C917" s="64"/>
      <c r="D917" s="64"/>
      <c r="E917" s="64" t="s">
        <v>136</v>
      </c>
      <c r="F917" s="63">
        <v>0.81768399999999997</v>
      </c>
      <c r="G917" s="64"/>
      <c r="H917" s="134" t="s">
        <v>135</v>
      </c>
      <c r="I917" s="134"/>
      <c r="J917" s="63">
        <v>4.53</v>
      </c>
    </row>
    <row r="918" spans="1:10" ht="0.95" customHeight="1" thickTop="1" x14ac:dyDescent="0.2">
      <c r="A918" s="62"/>
      <c r="B918" s="62"/>
      <c r="C918" s="62"/>
      <c r="D918" s="62"/>
      <c r="E918" s="62"/>
      <c r="F918" s="62"/>
      <c r="G918" s="62"/>
      <c r="H918" s="62"/>
      <c r="I918" s="62"/>
      <c r="J918" s="62"/>
    </row>
    <row r="919" spans="1:10" ht="18" customHeight="1" x14ac:dyDescent="0.2">
      <c r="A919" s="77"/>
      <c r="B919" s="75" t="s">
        <v>8</v>
      </c>
      <c r="C919" s="77" t="s">
        <v>9</v>
      </c>
      <c r="D919" s="77" t="s">
        <v>10</v>
      </c>
      <c r="E919" s="135" t="s">
        <v>148</v>
      </c>
      <c r="F919" s="135"/>
      <c r="G919" s="76" t="s">
        <v>11</v>
      </c>
      <c r="H919" s="75" t="s">
        <v>12</v>
      </c>
      <c r="I919" s="75" t="s">
        <v>13</v>
      </c>
      <c r="J919" s="75" t="s">
        <v>15</v>
      </c>
    </row>
    <row r="920" spans="1:10" ht="39" customHeight="1" x14ac:dyDescent="0.2">
      <c r="A920" s="73" t="s">
        <v>93</v>
      </c>
      <c r="B920" s="74" t="s">
        <v>331</v>
      </c>
      <c r="C920" s="73" t="s">
        <v>19</v>
      </c>
      <c r="D920" s="73" t="s">
        <v>330</v>
      </c>
      <c r="E920" s="132" t="s">
        <v>145</v>
      </c>
      <c r="F920" s="132"/>
      <c r="G920" s="72" t="s">
        <v>144</v>
      </c>
      <c r="H920" s="71">
        <v>1</v>
      </c>
      <c r="I920" s="70">
        <v>0.86</v>
      </c>
      <c r="J920" s="70">
        <v>0.86</v>
      </c>
    </row>
    <row r="921" spans="1:10" ht="26.1" customHeight="1" x14ac:dyDescent="0.2">
      <c r="A921" s="68" t="s">
        <v>143</v>
      </c>
      <c r="B921" s="69" t="s">
        <v>327</v>
      </c>
      <c r="C921" s="68" t="s">
        <v>19</v>
      </c>
      <c r="D921" s="68" t="s">
        <v>326</v>
      </c>
      <c r="E921" s="133" t="s">
        <v>150</v>
      </c>
      <c r="F921" s="133"/>
      <c r="G921" s="67" t="s">
        <v>149</v>
      </c>
      <c r="H921" s="66">
        <v>1.4800000000000001E-5</v>
      </c>
      <c r="I921" s="65">
        <v>57892.63</v>
      </c>
      <c r="J921" s="65">
        <v>0.85681090000000004</v>
      </c>
    </row>
    <row r="922" spans="1:10" ht="25.5" x14ac:dyDescent="0.2">
      <c r="A922" s="64"/>
      <c r="B922" s="64"/>
      <c r="C922" s="64"/>
      <c r="D922" s="64"/>
      <c r="E922" s="64" t="s">
        <v>139</v>
      </c>
      <c r="F922" s="63">
        <v>0</v>
      </c>
      <c r="G922" s="64" t="s">
        <v>138</v>
      </c>
      <c r="H922" s="63">
        <v>0</v>
      </c>
      <c r="I922" s="64" t="s">
        <v>137</v>
      </c>
      <c r="J922" s="63">
        <v>0</v>
      </c>
    </row>
    <row r="923" spans="1:10" ht="15" thickBot="1" x14ac:dyDescent="0.25">
      <c r="A923" s="64"/>
      <c r="B923" s="64"/>
      <c r="C923" s="64"/>
      <c r="D923" s="64"/>
      <c r="E923" s="64" t="s">
        <v>136</v>
      </c>
      <c r="F923" s="63">
        <v>0.18954399999999999</v>
      </c>
      <c r="G923" s="64"/>
      <c r="H923" s="134" t="s">
        <v>135</v>
      </c>
      <c r="I923" s="134"/>
      <c r="J923" s="63">
        <v>1.05</v>
      </c>
    </row>
    <row r="924" spans="1:10" ht="0.95" customHeight="1" thickTop="1" x14ac:dyDescent="0.2">
      <c r="A924" s="62"/>
      <c r="B924" s="62"/>
      <c r="C924" s="62"/>
      <c r="D924" s="62"/>
      <c r="E924" s="62"/>
      <c r="F924" s="62"/>
      <c r="G924" s="62"/>
      <c r="H924" s="62"/>
      <c r="I924" s="62"/>
      <c r="J924" s="62"/>
    </row>
    <row r="925" spans="1:10" ht="18" customHeight="1" x14ac:dyDescent="0.2">
      <c r="A925" s="77"/>
      <c r="B925" s="75" t="s">
        <v>8</v>
      </c>
      <c r="C925" s="77" t="s">
        <v>9</v>
      </c>
      <c r="D925" s="77" t="s">
        <v>10</v>
      </c>
      <c r="E925" s="135" t="s">
        <v>148</v>
      </c>
      <c r="F925" s="135"/>
      <c r="G925" s="76" t="s">
        <v>11</v>
      </c>
      <c r="H925" s="75" t="s">
        <v>12</v>
      </c>
      <c r="I925" s="75" t="s">
        <v>13</v>
      </c>
      <c r="J925" s="75" t="s">
        <v>15</v>
      </c>
    </row>
    <row r="926" spans="1:10" ht="39" customHeight="1" x14ac:dyDescent="0.2">
      <c r="A926" s="73" t="s">
        <v>93</v>
      </c>
      <c r="B926" s="74" t="s">
        <v>329</v>
      </c>
      <c r="C926" s="73" t="s">
        <v>19</v>
      </c>
      <c r="D926" s="73" t="s">
        <v>328</v>
      </c>
      <c r="E926" s="132" t="s">
        <v>145</v>
      </c>
      <c r="F926" s="132"/>
      <c r="G926" s="72" t="s">
        <v>144</v>
      </c>
      <c r="H926" s="71">
        <v>1</v>
      </c>
      <c r="I926" s="70">
        <v>4.05</v>
      </c>
      <c r="J926" s="70">
        <v>4.05</v>
      </c>
    </row>
    <row r="927" spans="1:10" ht="26.1" customHeight="1" x14ac:dyDescent="0.2">
      <c r="A927" s="68" t="s">
        <v>143</v>
      </c>
      <c r="B927" s="69" t="s">
        <v>327</v>
      </c>
      <c r="C927" s="68" t="s">
        <v>19</v>
      </c>
      <c r="D927" s="68" t="s">
        <v>326</v>
      </c>
      <c r="E927" s="133" t="s">
        <v>150</v>
      </c>
      <c r="F927" s="133"/>
      <c r="G927" s="67" t="s">
        <v>149</v>
      </c>
      <c r="H927" s="66">
        <v>6.9999999999999994E-5</v>
      </c>
      <c r="I927" s="65">
        <v>57892.63</v>
      </c>
      <c r="J927" s="65">
        <v>4.0524841</v>
      </c>
    </row>
    <row r="928" spans="1:10" ht="25.5" x14ac:dyDescent="0.2">
      <c r="A928" s="64"/>
      <c r="B928" s="64"/>
      <c r="C928" s="64"/>
      <c r="D928" s="64"/>
      <c r="E928" s="64" t="s">
        <v>139</v>
      </c>
      <c r="F928" s="63">
        <v>0</v>
      </c>
      <c r="G928" s="64" t="s">
        <v>138</v>
      </c>
      <c r="H928" s="63">
        <v>0</v>
      </c>
      <c r="I928" s="64" t="s">
        <v>137</v>
      </c>
      <c r="J928" s="63">
        <v>0</v>
      </c>
    </row>
    <row r="929" spans="1:10" ht="15" thickBot="1" x14ac:dyDescent="0.25">
      <c r="A929" s="64"/>
      <c r="B929" s="64"/>
      <c r="C929" s="64"/>
      <c r="D929" s="64"/>
      <c r="E929" s="64" t="s">
        <v>136</v>
      </c>
      <c r="F929" s="63">
        <v>0.89261999999999997</v>
      </c>
      <c r="G929" s="64"/>
      <c r="H929" s="134" t="s">
        <v>135</v>
      </c>
      <c r="I929" s="134"/>
      <c r="J929" s="63">
        <v>4.9400000000000004</v>
      </c>
    </row>
    <row r="930" spans="1:10" ht="0.95" customHeight="1" thickTop="1" x14ac:dyDescent="0.2">
      <c r="A930" s="62"/>
      <c r="B930" s="62"/>
      <c r="C930" s="62"/>
      <c r="D930" s="62"/>
      <c r="E930" s="62"/>
      <c r="F930" s="62"/>
      <c r="G930" s="62"/>
      <c r="H930" s="62"/>
      <c r="I930" s="62"/>
      <c r="J930" s="62"/>
    </row>
    <row r="931" spans="1:10" ht="18" customHeight="1" x14ac:dyDescent="0.2">
      <c r="A931" s="77"/>
      <c r="B931" s="75" t="s">
        <v>8</v>
      </c>
      <c r="C931" s="77" t="s">
        <v>9</v>
      </c>
      <c r="D931" s="77" t="s">
        <v>10</v>
      </c>
      <c r="E931" s="135" t="s">
        <v>148</v>
      </c>
      <c r="F931" s="135"/>
      <c r="G931" s="76" t="s">
        <v>11</v>
      </c>
      <c r="H931" s="75" t="s">
        <v>12</v>
      </c>
      <c r="I931" s="75" t="s">
        <v>13</v>
      </c>
      <c r="J931" s="75" t="s">
        <v>15</v>
      </c>
    </row>
    <row r="932" spans="1:10" ht="39" customHeight="1" x14ac:dyDescent="0.2">
      <c r="A932" s="73" t="s">
        <v>93</v>
      </c>
      <c r="B932" s="74" t="s">
        <v>325</v>
      </c>
      <c r="C932" s="73" t="s">
        <v>19</v>
      </c>
      <c r="D932" s="73" t="s">
        <v>324</v>
      </c>
      <c r="E932" s="132" t="s">
        <v>145</v>
      </c>
      <c r="F932" s="132"/>
      <c r="G932" s="72" t="s">
        <v>144</v>
      </c>
      <c r="H932" s="71">
        <v>1</v>
      </c>
      <c r="I932" s="70">
        <v>7.61</v>
      </c>
      <c r="J932" s="70">
        <v>7.61</v>
      </c>
    </row>
    <row r="933" spans="1:10" ht="26.1" customHeight="1" x14ac:dyDescent="0.2">
      <c r="A933" s="68" t="s">
        <v>143</v>
      </c>
      <c r="B933" s="69" t="s">
        <v>142</v>
      </c>
      <c r="C933" s="68" t="s">
        <v>19</v>
      </c>
      <c r="D933" s="68" t="s">
        <v>141</v>
      </c>
      <c r="E933" s="133" t="s">
        <v>140</v>
      </c>
      <c r="F933" s="133"/>
      <c r="G933" s="67" t="s">
        <v>126</v>
      </c>
      <c r="H933" s="66">
        <v>1.55</v>
      </c>
      <c r="I933" s="65">
        <v>4.91</v>
      </c>
      <c r="J933" s="65">
        <v>7.6105</v>
      </c>
    </row>
    <row r="934" spans="1:10" ht="25.5" x14ac:dyDescent="0.2">
      <c r="A934" s="64"/>
      <c r="B934" s="64"/>
      <c r="C934" s="64"/>
      <c r="D934" s="64"/>
      <c r="E934" s="64" t="s">
        <v>139</v>
      </c>
      <c r="F934" s="63">
        <v>0</v>
      </c>
      <c r="G934" s="64" t="s">
        <v>138</v>
      </c>
      <c r="H934" s="63">
        <v>0</v>
      </c>
      <c r="I934" s="64" t="s">
        <v>137</v>
      </c>
      <c r="J934" s="63">
        <v>0</v>
      </c>
    </row>
    <row r="935" spans="1:10" ht="15" thickBot="1" x14ac:dyDescent="0.25">
      <c r="A935" s="64"/>
      <c r="B935" s="64"/>
      <c r="C935" s="64"/>
      <c r="D935" s="64"/>
      <c r="E935" s="64" t="s">
        <v>136</v>
      </c>
      <c r="F935" s="63">
        <v>1.677244</v>
      </c>
      <c r="G935" s="64"/>
      <c r="H935" s="134" t="s">
        <v>135</v>
      </c>
      <c r="I935" s="134"/>
      <c r="J935" s="63">
        <v>9.2899999999999991</v>
      </c>
    </row>
    <row r="936" spans="1:10" ht="0.95" customHeight="1" thickTop="1" x14ac:dyDescent="0.2">
      <c r="A936" s="62"/>
      <c r="B936" s="62"/>
      <c r="C936" s="62"/>
      <c r="D936" s="62"/>
      <c r="E936" s="62"/>
      <c r="F936" s="62"/>
      <c r="G936" s="62"/>
      <c r="H936" s="62"/>
      <c r="I936" s="62"/>
      <c r="J936" s="62"/>
    </row>
    <row r="937" spans="1:10" ht="18" customHeight="1" x14ac:dyDescent="0.2">
      <c r="A937" s="77"/>
      <c r="B937" s="75" t="s">
        <v>8</v>
      </c>
      <c r="C937" s="77" t="s">
        <v>9</v>
      </c>
      <c r="D937" s="77" t="s">
        <v>10</v>
      </c>
      <c r="E937" s="135" t="s">
        <v>148</v>
      </c>
      <c r="F937" s="135"/>
      <c r="G937" s="76" t="s">
        <v>11</v>
      </c>
      <c r="H937" s="75" t="s">
        <v>12</v>
      </c>
      <c r="I937" s="75" t="s">
        <v>13</v>
      </c>
      <c r="J937" s="75" t="s">
        <v>15</v>
      </c>
    </row>
    <row r="938" spans="1:10" ht="26.1" customHeight="1" x14ac:dyDescent="0.2">
      <c r="A938" s="73" t="s">
        <v>93</v>
      </c>
      <c r="B938" s="74" t="s">
        <v>323</v>
      </c>
      <c r="C938" s="73" t="s">
        <v>19</v>
      </c>
      <c r="D938" s="73" t="s">
        <v>322</v>
      </c>
      <c r="E938" s="132" t="s">
        <v>160</v>
      </c>
      <c r="F938" s="132"/>
      <c r="G938" s="72" t="s">
        <v>144</v>
      </c>
      <c r="H938" s="71">
        <v>1</v>
      </c>
      <c r="I938" s="70">
        <v>24.25</v>
      </c>
      <c r="J938" s="70">
        <v>24.25</v>
      </c>
    </row>
    <row r="939" spans="1:10" ht="39" customHeight="1" x14ac:dyDescent="0.2">
      <c r="A939" s="81" t="s">
        <v>159</v>
      </c>
      <c r="B939" s="82" t="s">
        <v>321</v>
      </c>
      <c r="C939" s="81" t="s">
        <v>19</v>
      </c>
      <c r="D939" s="81" t="s">
        <v>320</v>
      </c>
      <c r="E939" s="139" t="s">
        <v>160</v>
      </c>
      <c r="F939" s="139"/>
      <c r="G939" s="80" t="s">
        <v>144</v>
      </c>
      <c r="H939" s="79">
        <v>1</v>
      </c>
      <c r="I939" s="78">
        <v>0.19</v>
      </c>
      <c r="J939" s="78">
        <v>0.19</v>
      </c>
    </row>
    <row r="940" spans="1:10" ht="26.1" customHeight="1" x14ac:dyDescent="0.2">
      <c r="A940" s="68" t="s">
        <v>143</v>
      </c>
      <c r="B940" s="69" t="s">
        <v>198</v>
      </c>
      <c r="C940" s="68" t="s">
        <v>19</v>
      </c>
      <c r="D940" s="68" t="s">
        <v>197</v>
      </c>
      <c r="E940" s="133" t="s">
        <v>140</v>
      </c>
      <c r="F940" s="133"/>
      <c r="G940" s="67" t="s">
        <v>144</v>
      </c>
      <c r="H940" s="66">
        <v>1</v>
      </c>
      <c r="I940" s="65">
        <v>1.63</v>
      </c>
      <c r="J940" s="65">
        <v>1.63</v>
      </c>
    </row>
    <row r="941" spans="1:10" ht="26.1" customHeight="1" x14ac:dyDescent="0.2">
      <c r="A941" s="68" t="s">
        <v>143</v>
      </c>
      <c r="B941" s="69" t="s">
        <v>196</v>
      </c>
      <c r="C941" s="68" t="s">
        <v>19</v>
      </c>
      <c r="D941" s="68" t="s">
        <v>195</v>
      </c>
      <c r="E941" s="133" t="s">
        <v>140</v>
      </c>
      <c r="F941" s="133"/>
      <c r="G941" s="67" t="s">
        <v>144</v>
      </c>
      <c r="H941" s="66">
        <v>1</v>
      </c>
      <c r="I941" s="65">
        <v>0.57999999999999996</v>
      </c>
      <c r="J941" s="65">
        <v>0.57999999999999996</v>
      </c>
    </row>
    <row r="942" spans="1:10" ht="26.1" customHeight="1" x14ac:dyDescent="0.2">
      <c r="A942" s="68" t="s">
        <v>143</v>
      </c>
      <c r="B942" s="69" t="s">
        <v>194</v>
      </c>
      <c r="C942" s="68" t="s">
        <v>19</v>
      </c>
      <c r="D942" s="68" t="s">
        <v>193</v>
      </c>
      <c r="E942" s="133" t="s">
        <v>140</v>
      </c>
      <c r="F942" s="133"/>
      <c r="G942" s="67" t="s">
        <v>144</v>
      </c>
      <c r="H942" s="66">
        <v>1</v>
      </c>
      <c r="I942" s="65">
        <v>1.1499999999999999</v>
      </c>
      <c r="J942" s="65">
        <v>1.1499999999999999</v>
      </c>
    </row>
    <row r="943" spans="1:10" ht="26.1" customHeight="1" x14ac:dyDescent="0.2">
      <c r="A943" s="68" t="s">
        <v>143</v>
      </c>
      <c r="B943" s="69" t="s">
        <v>192</v>
      </c>
      <c r="C943" s="68" t="s">
        <v>19</v>
      </c>
      <c r="D943" s="68" t="s">
        <v>191</v>
      </c>
      <c r="E943" s="133" t="s">
        <v>140</v>
      </c>
      <c r="F943" s="133"/>
      <c r="G943" s="67" t="s">
        <v>144</v>
      </c>
      <c r="H943" s="66">
        <v>1</v>
      </c>
      <c r="I943" s="65">
        <v>0.03</v>
      </c>
      <c r="J943" s="65">
        <v>0.03</v>
      </c>
    </row>
    <row r="944" spans="1:10" ht="26.1" customHeight="1" x14ac:dyDescent="0.2">
      <c r="A944" s="68" t="s">
        <v>143</v>
      </c>
      <c r="B944" s="69" t="s">
        <v>319</v>
      </c>
      <c r="C944" s="68" t="s">
        <v>19</v>
      </c>
      <c r="D944" s="68" t="s">
        <v>318</v>
      </c>
      <c r="E944" s="133" t="s">
        <v>199</v>
      </c>
      <c r="F944" s="133"/>
      <c r="G944" s="67" t="s">
        <v>144</v>
      </c>
      <c r="H944" s="66">
        <v>1</v>
      </c>
      <c r="I944" s="65">
        <v>19.920000000000002</v>
      </c>
      <c r="J944" s="65">
        <v>19.920000000000002</v>
      </c>
    </row>
    <row r="945" spans="1:10" ht="26.1" customHeight="1" x14ac:dyDescent="0.2">
      <c r="A945" s="68" t="s">
        <v>143</v>
      </c>
      <c r="B945" s="69" t="s">
        <v>190</v>
      </c>
      <c r="C945" s="68" t="s">
        <v>19</v>
      </c>
      <c r="D945" s="68" t="s">
        <v>189</v>
      </c>
      <c r="E945" s="133" t="s">
        <v>140</v>
      </c>
      <c r="F945" s="133"/>
      <c r="G945" s="67" t="s">
        <v>144</v>
      </c>
      <c r="H945" s="66">
        <v>1</v>
      </c>
      <c r="I945" s="65">
        <v>0.01</v>
      </c>
      <c r="J945" s="65">
        <v>0.01</v>
      </c>
    </row>
    <row r="946" spans="1:10" ht="26.1" customHeight="1" x14ac:dyDescent="0.2">
      <c r="A946" s="68" t="s">
        <v>143</v>
      </c>
      <c r="B946" s="69" t="s">
        <v>188</v>
      </c>
      <c r="C946" s="68" t="s">
        <v>19</v>
      </c>
      <c r="D946" s="68" t="s">
        <v>187</v>
      </c>
      <c r="E946" s="133" t="s">
        <v>140</v>
      </c>
      <c r="F946" s="133"/>
      <c r="G946" s="67" t="s">
        <v>144</v>
      </c>
      <c r="H946" s="66">
        <v>1</v>
      </c>
      <c r="I946" s="65">
        <v>0.74</v>
      </c>
      <c r="J946" s="65">
        <v>0.74</v>
      </c>
    </row>
    <row r="947" spans="1:10" ht="25.5" x14ac:dyDescent="0.2">
      <c r="A947" s="64"/>
      <c r="B947" s="64"/>
      <c r="C947" s="64"/>
      <c r="D947" s="64"/>
      <c r="E947" s="64" t="s">
        <v>139</v>
      </c>
      <c r="F947" s="63">
        <v>20.11</v>
      </c>
      <c r="G947" s="64" t="s">
        <v>138</v>
      </c>
      <c r="H947" s="63">
        <v>0</v>
      </c>
      <c r="I947" s="64" t="s">
        <v>137</v>
      </c>
      <c r="J947" s="63">
        <v>20.11</v>
      </c>
    </row>
    <row r="948" spans="1:10" ht="15" thickBot="1" x14ac:dyDescent="0.25">
      <c r="A948" s="64"/>
      <c r="B948" s="64"/>
      <c r="C948" s="64"/>
      <c r="D948" s="64"/>
      <c r="E948" s="64" t="s">
        <v>136</v>
      </c>
      <c r="F948" s="63">
        <v>5.3446999999999996</v>
      </c>
      <c r="G948" s="64"/>
      <c r="H948" s="134" t="s">
        <v>135</v>
      </c>
      <c r="I948" s="134"/>
      <c r="J948" s="63">
        <v>29.59</v>
      </c>
    </row>
    <row r="949" spans="1:10" ht="0.95" customHeight="1" thickTop="1" x14ac:dyDescent="0.2">
      <c r="A949" s="62"/>
      <c r="B949" s="62"/>
      <c r="C949" s="62"/>
      <c r="D949" s="62"/>
      <c r="E949" s="62"/>
      <c r="F949" s="62"/>
      <c r="G949" s="62"/>
      <c r="H949" s="62"/>
      <c r="I949" s="62"/>
      <c r="J949" s="62"/>
    </row>
    <row r="950" spans="1:10" ht="18" customHeight="1" x14ac:dyDescent="0.2">
      <c r="A950" s="77"/>
      <c r="B950" s="75" t="s">
        <v>8</v>
      </c>
      <c r="C950" s="77" t="s">
        <v>9</v>
      </c>
      <c r="D950" s="77" t="s">
        <v>10</v>
      </c>
      <c r="E950" s="135" t="s">
        <v>148</v>
      </c>
      <c r="F950" s="135"/>
      <c r="G950" s="76" t="s">
        <v>11</v>
      </c>
      <c r="H950" s="75" t="s">
        <v>12</v>
      </c>
      <c r="I950" s="75" t="s">
        <v>13</v>
      </c>
      <c r="J950" s="75" t="s">
        <v>15</v>
      </c>
    </row>
    <row r="951" spans="1:10" ht="26.1" customHeight="1" x14ac:dyDescent="0.2">
      <c r="A951" s="73" t="s">
        <v>93</v>
      </c>
      <c r="B951" s="74" t="s">
        <v>317</v>
      </c>
      <c r="C951" s="73" t="s">
        <v>19</v>
      </c>
      <c r="D951" s="73" t="s">
        <v>316</v>
      </c>
      <c r="E951" s="132" t="s">
        <v>160</v>
      </c>
      <c r="F951" s="132"/>
      <c r="G951" s="72" t="s">
        <v>144</v>
      </c>
      <c r="H951" s="71">
        <v>1</v>
      </c>
      <c r="I951" s="70">
        <v>28.81</v>
      </c>
      <c r="J951" s="70">
        <v>28.81</v>
      </c>
    </row>
    <row r="952" spans="1:10" ht="26.1" customHeight="1" x14ac:dyDescent="0.2">
      <c r="A952" s="81" t="s">
        <v>159</v>
      </c>
      <c r="B952" s="82" t="s">
        <v>315</v>
      </c>
      <c r="C952" s="81" t="s">
        <v>19</v>
      </c>
      <c r="D952" s="81" t="s">
        <v>314</v>
      </c>
      <c r="E952" s="139" t="s">
        <v>160</v>
      </c>
      <c r="F952" s="139"/>
      <c r="G952" s="80" t="s">
        <v>144</v>
      </c>
      <c r="H952" s="79">
        <v>1</v>
      </c>
      <c r="I952" s="78">
        <v>0.23</v>
      </c>
      <c r="J952" s="78">
        <v>0.23</v>
      </c>
    </row>
    <row r="953" spans="1:10" ht="26.1" customHeight="1" x14ac:dyDescent="0.2">
      <c r="A953" s="68" t="s">
        <v>143</v>
      </c>
      <c r="B953" s="69" t="s">
        <v>198</v>
      </c>
      <c r="C953" s="68" t="s">
        <v>19</v>
      </c>
      <c r="D953" s="68" t="s">
        <v>197</v>
      </c>
      <c r="E953" s="133" t="s">
        <v>140</v>
      </c>
      <c r="F953" s="133"/>
      <c r="G953" s="67" t="s">
        <v>144</v>
      </c>
      <c r="H953" s="66">
        <v>1</v>
      </c>
      <c r="I953" s="65">
        <v>1.63</v>
      </c>
      <c r="J953" s="65">
        <v>1.63</v>
      </c>
    </row>
    <row r="954" spans="1:10" ht="26.1" customHeight="1" x14ac:dyDescent="0.2">
      <c r="A954" s="68" t="s">
        <v>143</v>
      </c>
      <c r="B954" s="69" t="s">
        <v>196</v>
      </c>
      <c r="C954" s="68" t="s">
        <v>19</v>
      </c>
      <c r="D954" s="68" t="s">
        <v>195</v>
      </c>
      <c r="E954" s="133" t="s">
        <v>140</v>
      </c>
      <c r="F954" s="133"/>
      <c r="G954" s="67" t="s">
        <v>144</v>
      </c>
      <c r="H954" s="66">
        <v>1</v>
      </c>
      <c r="I954" s="65">
        <v>0.57999999999999996</v>
      </c>
      <c r="J954" s="65">
        <v>0.57999999999999996</v>
      </c>
    </row>
    <row r="955" spans="1:10" ht="26.1" customHeight="1" x14ac:dyDescent="0.2">
      <c r="A955" s="68" t="s">
        <v>143</v>
      </c>
      <c r="B955" s="69" t="s">
        <v>194</v>
      </c>
      <c r="C955" s="68" t="s">
        <v>19</v>
      </c>
      <c r="D955" s="68" t="s">
        <v>193</v>
      </c>
      <c r="E955" s="133" t="s">
        <v>140</v>
      </c>
      <c r="F955" s="133"/>
      <c r="G955" s="67" t="s">
        <v>144</v>
      </c>
      <c r="H955" s="66">
        <v>1</v>
      </c>
      <c r="I955" s="65">
        <v>1.1499999999999999</v>
      </c>
      <c r="J955" s="65">
        <v>1.1499999999999999</v>
      </c>
    </row>
    <row r="956" spans="1:10" ht="26.1" customHeight="1" x14ac:dyDescent="0.2">
      <c r="A956" s="68" t="s">
        <v>143</v>
      </c>
      <c r="B956" s="69" t="s">
        <v>192</v>
      </c>
      <c r="C956" s="68" t="s">
        <v>19</v>
      </c>
      <c r="D956" s="68" t="s">
        <v>191</v>
      </c>
      <c r="E956" s="133" t="s">
        <v>140</v>
      </c>
      <c r="F956" s="133"/>
      <c r="G956" s="67" t="s">
        <v>144</v>
      </c>
      <c r="H956" s="66">
        <v>1</v>
      </c>
      <c r="I956" s="65">
        <v>0.03</v>
      </c>
      <c r="J956" s="65">
        <v>0.03</v>
      </c>
    </row>
    <row r="957" spans="1:10" ht="26.1" customHeight="1" x14ac:dyDescent="0.2">
      <c r="A957" s="68" t="s">
        <v>143</v>
      </c>
      <c r="B957" s="69" t="s">
        <v>190</v>
      </c>
      <c r="C957" s="68" t="s">
        <v>19</v>
      </c>
      <c r="D957" s="68" t="s">
        <v>189</v>
      </c>
      <c r="E957" s="133" t="s">
        <v>140</v>
      </c>
      <c r="F957" s="133"/>
      <c r="G957" s="67" t="s">
        <v>144</v>
      </c>
      <c r="H957" s="66">
        <v>1</v>
      </c>
      <c r="I957" s="65">
        <v>0.01</v>
      </c>
      <c r="J957" s="65">
        <v>0.01</v>
      </c>
    </row>
    <row r="958" spans="1:10" ht="26.1" customHeight="1" x14ac:dyDescent="0.2">
      <c r="A958" s="68" t="s">
        <v>143</v>
      </c>
      <c r="B958" s="69" t="s">
        <v>188</v>
      </c>
      <c r="C958" s="68" t="s">
        <v>19</v>
      </c>
      <c r="D958" s="68" t="s">
        <v>187</v>
      </c>
      <c r="E958" s="133" t="s">
        <v>140</v>
      </c>
      <c r="F958" s="133"/>
      <c r="G958" s="67" t="s">
        <v>144</v>
      </c>
      <c r="H958" s="66">
        <v>1</v>
      </c>
      <c r="I958" s="65">
        <v>0.74</v>
      </c>
      <c r="J958" s="65">
        <v>0.74</v>
      </c>
    </row>
    <row r="959" spans="1:10" ht="26.1" customHeight="1" x14ac:dyDescent="0.2">
      <c r="A959" s="68" t="s">
        <v>143</v>
      </c>
      <c r="B959" s="69" t="s">
        <v>313</v>
      </c>
      <c r="C959" s="68" t="s">
        <v>19</v>
      </c>
      <c r="D959" s="68" t="s">
        <v>312</v>
      </c>
      <c r="E959" s="133" t="s">
        <v>199</v>
      </c>
      <c r="F959" s="133"/>
      <c r="G959" s="67" t="s">
        <v>144</v>
      </c>
      <c r="H959" s="66">
        <v>1</v>
      </c>
      <c r="I959" s="65">
        <v>24.44</v>
      </c>
      <c r="J959" s="65">
        <v>24.44</v>
      </c>
    </row>
    <row r="960" spans="1:10" ht="25.5" x14ac:dyDescent="0.2">
      <c r="A960" s="64"/>
      <c r="B960" s="64"/>
      <c r="C960" s="64"/>
      <c r="D960" s="64"/>
      <c r="E960" s="64" t="s">
        <v>139</v>
      </c>
      <c r="F960" s="63">
        <v>24.67</v>
      </c>
      <c r="G960" s="64" t="s">
        <v>138</v>
      </c>
      <c r="H960" s="63">
        <v>0</v>
      </c>
      <c r="I960" s="64" t="s">
        <v>137</v>
      </c>
      <c r="J960" s="63">
        <v>24.67</v>
      </c>
    </row>
    <row r="961" spans="1:10" ht="15" thickBot="1" x14ac:dyDescent="0.25">
      <c r="A961" s="64"/>
      <c r="B961" s="64"/>
      <c r="C961" s="64"/>
      <c r="D961" s="64"/>
      <c r="E961" s="64" t="s">
        <v>136</v>
      </c>
      <c r="F961" s="63">
        <v>6.3497240000000001</v>
      </c>
      <c r="G961" s="64"/>
      <c r="H961" s="134" t="s">
        <v>135</v>
      </c>
      <c r="I961" s="134"/>
      <c r="J961" s="63">
        <v>35.159999999999997</v>
      </c>
    </row>
    <row r="962" spans="1:10" ht="0.95" customHeight="1" thickTop="1" x14ac:dyDescent="0.2">
      <c r="A962" s="62"/>
      <c r="B962" s="62"/>
      <c r="C962" s="62"/>
      <c r="D962" s="62"/>
      <c r="E962" s="62"/>
      <c r="F962" s="62"/>
      <c r="G962" s="62"/>
      <c r="H962" s="62"/>
      <c r="I962" s="62"/>
      <c r="J962" s="62"/>
    </row>
    <row r="963" spans="1:10" ht="18" customHeight="1" x14ac:dyDescent="0.2">
      <c r="A963" s="77"/>
      <c r="B963" s="75" t="s">
        <v>8</v>
      </c>
      <c r="C963" s="77" t="s">
        <v>9</v>
      </c>
      <c r="D963" s="77" t="s">
        <v>10</v>
      </c>
      <c r="E963" s="135" t="s">
        <v>148</v>
      </c>
      <c r="F963" s="135"/>
      <c r="G963" s="76" t="s">
        <v>11</v>
      </c>
      <c r="H963" s="75" t="s">
        <v>12</v>
      </c>
      <c r="I963" s="75" t="s">
        <v>13</v>
      </c>
      <c r="J963" s="75" t="s">
        <v>15</v>
      </c>
    </row>
    <row r="964" spans="1:10" ht="26.1" customHeight="1" x14ac:dyDescent="0.2">
      <c r="A964" s="73" t="s">
        <v>93</v>
      </c>
      <c r="B964" s="74" t="s">
        <v>273</v>
      </c>
      <c r="C964" s="73" t="s">
        <v>19</v>
      </c>
      <c r="D964" s="73" t="s">
        <v>272</v>
      </c>
      <c r="E964" s="132" t="s">
        <v>160</v>
      </c>
      <c r="F964" s="132"/>
      <c r="G964" s="72" t="s">
        <v>144</v>
      </c>
      <c r="H964" s="71">
        <v>1</v>
      </c>
      <c r="I964" s="70">
        <v>35.46</v>
      </c>
      <c r="J964" s="70">
        <v>35.46</v>
      </c>
    </row>
    <row r="965" spans="1:10" ht="26.1" customHeight="1" x14ac:dyDescent="0.2">
      <c r="A965" s="81" t="s">
        <v>159</v>
      </c>
      <c r="B965" s="82" t="s">
        <v>311</v>
      </c>
      <c r="C965" s="81" t="s">
        <v>19</v>
      </c>
      <c r="D965" s="81" t="s">
        <v>310</v>
      </c>
      <c r="E965" s="139" t="s">
        <v>160</v>
      </c>
      <c r="F965" s="139"/>
      <c r="G965" s="80" t="s">
        <v>144</v>
      </c>
      <c r="H965" s="79">
        <v>1</v>
      </c>
      <c r="I965" s="78">
        <v>0.41</v>
      </c>
      <c r="J965" s="78">
        <v>0.41</v>
      </c>
    </row>
    <row r="966" spans="1:10" ht="24" customHeight="1" x14ac:dyDescent="0.2">
      <c r="A966" s="68" t="s">
        <v>143</v>
      </c>
      <c r="B966" s="69" t="s">
        <v>309</v>
      </c>
      <c r="C966" s="68" t="s">
        <v>19</v>
      </c>
      <c r="D966" s="68" t="s">
        <v>308</v>
      </c>
      <c r="E966" s="133" t="s">
        <v>199</v>
      </c>
      <c r="F966" s="133"/>
      <c r="G966" s="67" t="s">
        <v>144</v>
      </c>
      <c r="H966" s="66">
        <v>1</v>
      </c>
      <c r="I966" s="65">
        <v>30.91</v>
      </c>
      <c r="J966" s="65">
        <v>30.91</v>
      </c>
    </row>
    <row r="967" spans="1:10" ht="26.1" customHeight="1" x14ac:dyDescent="0.2">
      <c r="A967" s="68" t="s">
        <v>143</v>
      </c>
      <c r="B967" s="69" t="s">
        <v>198</v>
      </c>
      <c r="C967" s="68" t="s">
        <v>19</v>
      </c>
      <c r="D967" s="68" t="s">
        <v>197</v>
      </c>
      <c r="E967" s="133" t="s">
        <v>140</v>
      </c>
      <c r="F967" s="133"/>
      <c r="G967" s="67" t="s">
        <v>144</v>
      </c>
      <c r="H967" s="66">
        <v>1</v>
      </c>
      <c r="I967" s="65">
        <v>1.63</v>
      </c>
      <c r="J967" s="65">
        <v>1.63</v>
      </c>
    </row>
    <row r="968" spans="1:10" ht="26.1" customHeight="1" x14ac:dyDescent="0.2">
      <c r="A968" s="68" t="s">
        <v>143</v>
      </c>
      <c r="B968" s="69" t="s">
        <v>196</v>
      </c>
      <c r="C968" s="68" t="s">
        <v>19</v>
      </c>
      <c r="D968" s="68" t="s">
        <v>195</v>
      </c>
      <c r="E968" s="133" t="s">
        <v>140</v>
      </c>
      <c r="F968" s="133"/>
      <c r="G968" s="67" t="s">
        <v>144</v>
      </c>
      <c r="H968" s="66">
        <v>1</v>
      </c>
      <c r="I968" s="65">
        <v>0.57999999999999996</v>
      </c>
      <c r="J968" s="65">
        <v>0.57999999999999996</v>
      </c>
    </row>
    <row r="969" spans="1:10" ht="26.1" customHeight="1" x14ac:dyDescent="0.2">
      <c r="A969" s="68" t="s">
        <v>143</v>
      </c>
      <c r="B969" s="69" t="s">
        <v>194</v>
      </c>
      <c r="C969" s="68" t="s">
        <v>19</v>
      </c>
      <c r="D969" s="68" t="s">
        <v>193</v>
      </c>
      <c r="E969" s="133" t="s">
        <v>140</v>
      </c>
      <c r="F969" s="133"/>
      <c r="G969" s="67" t="s">
        <v>144</v>
      </c>
      <c r="H969" s="66">
        <v>1</v>
      </c>
      <c r="I969" s="65">
        <v>1.1499999999999999</v>
      </c>
      <c r="J969" s="65">
        <v>1.1499999999999999</v>
      </c>
    </row>
    <row r="970" spans="1:10" ht="26.1" customHeight="1" x14ac:dyDescent="0.2">
      <c r="A970" s="68" t="s">
        <v>143</v>
      </c>
      <c r="B970" s="69" t="s">
        <v>192</v>
      </c>
      <c r="C970" s="68" t="s">
        <v>19</v>
      </c>
      <c r="D970" s="68" t="s">
        <v>191</v>
      </c>
      <c r="E970" s="133" t="s">
        <v>140</v>
      </c>
      <c r="F970" s="133"/>
      <c r="G970" s="67" t="s">
        <v>144</v>
      </c>
      <c r="H970" s="66">
        <v>1</v>
      </c>
      <c r="I970" s="65">
        <v>0.03</v>
      </c>
      <c r="J970" s="65">
        <v>0.03</v>
      </c>
    </row>
    <row r="971" spans="1:10" ht="26.1" customHeight="1" x14ac:dyDescent="0.2">
      <c r="A971" s="68" t="s">
        <v>143</v>
      </c>
      <c r="B971" s="69" t="s">
        <v>190</v>
      </c>
      <c r="C971" s="68" t="s">
        <v>19</v>
      </c>
      <c r="D971" s="68" t="s">
        <v>189</v>
      </c>
      <c r="E971" s="133" t="s">
        <v>140</v>
      </c>
      <c r="F971" s="133"/>
      <c r="G971" s="67" t="s">
        <v>144</v>
      </c>
      <c r="H971" s="66">
        <v>1</v>
      </c>
      <c r="I971" s="65">
        <v>0.01</v>
      </c>
      <c r="J971" s="65">
        <v>0.01</v>
      </c>
    </row>
    <row r="972" spans="1:10" ht="26.1" customHeight="1" x14ac:dyDescent="0.2">
      <c r="A972" s="68" t="s">
        <v>143</v>
      </c>
      <c r="B972" s="69" t="s">
        <v>188</v>
      </c>
      <c r="C972" s="68" t="s">
        <v>19</v>
      </c>
      <c r="D972" s="68" t="s">
        <v>187</v>
      </c>
      <c r="E972" s="133" t="s">
        <v>140</v>
      </c>
      <c r="F972" s="133"/>
      <c r="G972" s="67" t="s">
        <v>144</v>
      </c>
      <c r="H972" s="66">
        <v>1</v>
      </c>
      <c r="I972" s="65">
        <v>0.74</v>
      </c>
      <c r="J972" s="65">
        <v>0.74</v>
      </c>
    </row>
    <row r="973" spans="1:10" ht="25.5" x14ac:dyDescent="0.2">
      <c r="A973" s="64"/>
      <c r="B973" s="64"/>
      <c r="C973" s="64"/>
      <c r="D973" s="64"/>
      <c r="E973" s="64" t="s">
        <v>139</v>
      </c>
      <c r="F973" s="63">
        <v>31.32</v>
      </c>
      <c r="G973" s="64" t="s">
        <v>138</v>
      </c>
      <c r="H973" s="63">
        <v>0</v>
      </c>
      <c r="I973" s="64" t="s">
        <v>137</v>
      </c>
      <c r="J973" s="63">
        <v>31.32</v>
      </c>
    </row>
    <row r="974" spans="1:10" ht="15" thickBot="1" x14ac:dyDescent="0.25">
      <c r="A974" s="64"/>
      <c r="B974" s="64"/>
      <c r="C974" s="64"/>
      <c r="D974" s="64"/>
      <c r="E974" s="64" t="s">
        <v>136</v>
      </c>
      <c r="F974" s="63">
        <v>7.8153839999999999</v>
      </c>
      <c r="G974" s="64"/>
      <c r="H974" s="134" t="s">
        <v>135</v>
      </c>
      <c r="I974" s="134"/>
      <c r="J974" s="63">
        <v>43.28</v>
      </c>
    </row>
    <row r="975" spans="1:10" ht="0.95" customHeight="1" thickTop="1" x14ac:dyDescent="0.2">
      <c r="A975" s="62"/>
      <c r="B975" s="62"/>
      <c r="C975" s="62"/>
      <c r="D975" s="62"/>
      <c r="E975" s="62"/>
      <c r="F975" s="62"/>
      <c r="G975" s="62"/>
      <c r="H975" s="62"/>
      <c r="I975" s="62"/>
      <c r="J975" s="62"/>
    </row>
    <row r="976" spans="1:10" ht="18" customHeight="1" x14ac:dyDescent="0.2">
      <c r="A976" s="77"/>
      <c r="B976" s="75" t="s">
        <v>8</v>
      </c>
      <c r="C976" s="77" t="s">
        <v>9</v>
      </c>
      <c r="D976" s="77" t="s">
        <v>10</v>
      </c>
      <c r="E976" s="135" t="s">
        <v>148</v>
      </c>
      <c r="F976" s="135"/>
      <c r="G976" s="76" t="s">
        <v>11</v>
      </c>
      <c r="H976" s="75" t="s">
        <v>12</v>
      </c>
      <c r="I976" s="75" t="s">
        <v>13</v>
      </c>
      <c r="J976" s="75" t="s">
        <v>15</v>
      </c>
    </row>
    <row r="977" spans="1:10" ht="26.1" customHeight="1" x14ac:dyDescent="0.2">
      <c r="A977" s="73" t="s">
        <v>93</v>
      </c>
      <c r="B977" s="74" t="s">
        <v>307</v>
      </c>
      <c r="C977" s="73" t="s">
        <v>19</v>
      </c>
      <c r="D977" s="73" t="s">
        <v>306</v>
      </c>
      <c r="E977" s="132" t="s">
        <v>160</v>
      </c>
      <c r="F977" s="132"/>
      <c r="G977" s="72" t="s">
        <v>144</v>
      </c>
      <c r="H977" s="71">
        <v>1</v>
      </c>
      <c r="I977" s="70">
        <v>23.9</v>
      </c>
      <c r="J977" s="70">
        <v>23.9</v>
      </c>
    </row>
    <row r="978" spans="1:10" ht="26.1" customHeight="1" x14ac:dyDescent="0.2">
      <c r="A978" s="81" t="s">
        <v>159</v>
      </c>
      <c r="B978" s="82" t="s">
        <v>305</v>
      </c>
      <c r="C978" s="81" t="s">
        <v>19</v>
      </c>
      <c r="D978" s="81" t="s">
        <v>304</v>
      </c>
      <c r="E978" s="139" t="s">
        <v>160</v>
      </c>
      <c r="F978" s="139"/>
      <c r="G978" s="80" t="s">
        <v>144</v>
      </c>
      <c r="H978" s="79">
        <v>1</v>
      </c>
      <c r="I978" s="78">
        <v>0.19</v>
      </c>
      <c r="J978" s="78">
        <v>0.19</v>
      </c>
    </row>
    <row r="979" spans="1:10" ht="24" customHeight="1" x14ac:dyDescent="0.2">
      <c r="A979" s="68" t="s">
        <v>143</v>
      </c>
      <c r="B979" s="69" t="s">
        <v>303</v>
      </c>
      <c r="C979" s="68" t="s">
        <v>19</v>
      </c>
      <c r="D979" s="68" t="s">
        <v>302</v>
      </c>
      <c r="E979" s="133" t="s">
        <v>199</v>
      </c>
      <c r="F979" s="133"/>
      <c r="G979" s="67" t="s">
        <v>144</v>
      </c>
      <c r="H979" s="66">
        <v>1</v>
      </c>
      <c r="I979" s="65">
        <v>19.57</v>
      </c>
      <c r="J979" s="65">
        <v>19.57</v>
      </c>
    </row>
    <row r="980" spans="1:10" ht="26.1" customHeight="1" x14ac:dyDescent="0.2">
      <c r="A980" s="68" t="s">
        <v>143</v>
      </c>
      <c r="B980" s="69" t="s">
        <v>198</v>
      </c>
      <c r="C980" s="68" t="s">
        <v>19</v>
      </c>
      <c r="D980" s="68" t="s">
        <v>197</v>
      </c>
      <c r="E980" s="133" t="s">
        <v>140</v>
      </c>
      <c r="F980" s="133"/>
      <c r="G980" s="67" t="s">
        <v>144</v>
      </c>
      <c r="H980" s="66">
        <v>1</v>
      </c>
      <c r="I980" s="65">
        <v>1.63</v>
      </c>
      <c r="J980" s="65">
        <v>1.63</v>
      </c>
    </row>
    <row r="981" spans="1:10" ht="26.1" customHeight="1" x14ac:dyDescent="0.2">
      <c r="A981" s="68" t="s">
        <v>143</v>
      </c>
      <c r="B981" s="69" t="s">
        <v>196</v>
      </c>
      <c r="C981" s="68" t="s">
        <v>19</v>
      </c>
      <c r="D981" s="68" t="s">
        <v>195</v>
      </c>
      <c r="E981" s="133" t="s">
        <v>140</v>
      </c>
      <c r="F981" s="133"/>
      <c r="G981" s="67" t="s">
        <v>144</v>
      </c>
      <c r="H981" s="66">
        <v>1</v>
      </c>
      <c r="I981" s="65">
        <v>0.57999999999999996</v>
      </c>
      <c r="J981" s="65">
        <v>0.57999999999999996</v>
      </c>
    </row>
    <row r="982" spans="1:10" ht="26.1" customHeight="1" x14ac:dyDescent="0.2">
      <c r="A982" s="68" t="s">
        <v>143</v>
      </c>
      <c r="B982" s="69" t="s">
        <v>194</v>
      </c>
      <c r="C982" s="68" t="s">
        <v>19</v>
      </c>
      <c r="D982" s="68" t="s">
        <v>193</v>
      </c>
      <c r="E982" s="133" t="s">
        <v>140</v>
      </c>
      <c r="F982" s="133"/>
      <c r="G982" s="67" t="s">
        <v>144</v>
      </c>
      <c r="H982" s="66">
        <v>1</v>
      </c>
      <c r="I982" s="65">
        <v>1.1499999999999999</v>
      </c>
      <c r="J982" s="65">
        <v>1.1499999999999999</v>
      </c>
    </row>
    <row r="983" spans="1:10" ht="26.1" customHeight="1" x14ac:dyDescent="0.2">
      <c r="A983" s="68" t="s">
        <v>143</v>
      </c>
      <c r="B983" s="69" t="s">
        <v>192</v>
      </c>
      <c r="C983" s="68" t="s">
        <v>19</v>
      </c>
      <c r="D983" s="68" t="s">
        <v>191</v>
      </c>
      <c r="E983" s="133" t="s">
        <v>140</v>
      </c>
      <c r="F983" s="133"/>
      <c r="G983" s="67" t="s">
        <v>144</v>
      </c>
      <c r="H983" s="66">
        <v>1</v>
      </c>
      <c r="I983" s="65">
        <v>0.03</v>
      </c>
      <c r="J983" s="65">
        <v>0.03</v>
      </c>
    </row>
    <row r="984" spans="1:10" ht="26.1" customHeight="1" x14ac:dyDescent="0.2">
      <c r="A984" s="68" t="s">
        <v>143</v>
      </c>
      <c r="B984" s="69" t="s">
        <v>190</v>
      </c>
      <c r="C984" s="68" t="s">
        <v>19</v>
      </c>
      <c r="D984" s="68" t="s">
        <v>189</v>
      </c>
      <c r="E984" s="133" t="s">
        <v>140</v>
      </c>
      <c r="F984" s="133"/>
      <c r="G984" s="67" t="s">
        <v>144</v>
      </c>
      <c r="H984" s="66">
        <v>1</v>
      </c>
      <c r="I984" s="65">
        <v>0.01</v>
      </c>
      <c r="J984" s="65">
        <v>0.01</v>
      </c>
    </row>
    <row r="985" spans="1:10" ht="26.1" customHeight="1" x14ac:dyDescent="0.2">
      <c r="A985" s="68" t="s">
        <v>143</v>
      </c>
      <c r="B985" s="69" t="s">
        <v>188</v>
      </c>
      <c r="C985" s="68" t="s">
        <v>19</v>
      </c>
      <c r="D985" s="68" t="s">
        <v>187</v>
      </c>
      <c r="E985" s="133" t="s">
        <v>140</v>
      </c>
      <c r="F985" s="133"/>
      <c r="G985" s="67" t="s">
        <v>144</v>
      </c>
      <c r="H985" s="66">
        <v>1</v>
      </c>
      <c r="I985" s="65">
        <v>0.74</v>
      </c>
      <c r="J985" s="65">
        <v>0.74</v>
      </c>
    </row>
    <row r="986" spans="1:10" ht="25.5" x14ac:dyDescent="0.2">
      <c r="A986" s="64"/>
      <c r="B986" s="64"/>
      <c r="C986" s="64"/>
      <c r="D986" s="64"/>
      <c r="E986" s="64" t="s">
        <v>139</v>
      </c>
      <c r="F986" s="63">
        <v>19.760000000000002</v>
      </c>
      <c r="G986" s="64" t="s">
        <v>138</v>
      </c>
      <c r="H986" s="63">
        <v>0</v>
      </c>
      <c r="I986" s="64" t="s">
        <v>137</v>
      </c>
      <c r="J986" s="63">
        <v>19.760000000000002</v>
      </c>
    </row>
    <row r="987" spans="1:10" ht="15" thickBot="1" x14ac:dyDescent="0.25">
      <c r="A987" s="64"/>
      <c r="B987" s="64"/>
      <c r="C987" s="64"/>
      <c r="D987" s="64"/>
      <c r="E987" s="64" t="s">
        <v>136</v>
      </c>
      <c r="F987" s="63">
        <v>5.2675599999999996</v>
      </c>
      <c r="G987" s="64"/>
      <c r="H987" s="134" t="s">
        <v>135</v>
      </c>
      <c r="I987" s="134"/>
      <c r="J987" s="63">
        <v>29.17</v>
      </c>
    </row>
    <row r="988" spans="1:10" ht="0.95" customHeight="1" thickTop="1" x14ac:dyDescent="0.2">
      <c r="A988" s="62"/>
      <c r="B988" s="62"/>
      <c r="C988" s="62"/>
      <c r="D988" s="62"/>
      <c r="E988" s="62"/>
      <c r="F988" s="62"/>
      <c r="G988" s="62"/>
      <c r="H988" s="62"/>
      <c r="I988" s="62"/>
      <c r="J988" s="62"/>
    </row>
    <row r="989" spans="1:10" ht="18" customHeight="1" x14ac:dyDescent="0.2">
      <c r="A989" s="77"/>
      <c r="B989" s="75" t="s">
        <v>8</v>
      </c>
      <c r="C989" s="77" t="s">
        <v>9</v>
      </c>
      <c r="D989" s="77" t="s">
        <v>10</v>
      </c>
      <c r="E989" s="135" t="s">
        <v>148</v>
      </c>
      <c r="F989" s="135"/>
      <c r="G989" s="76" t="s">
        <v>11</v>
      </c>
      <c r="H989" s="75" t="s">
        <v>12</v>
      </c>
      <c r="I989" s="75" t="s">
        <v>13</v>
      </c>
      <c r="J989" s="75" t="s">
        <v>15</v>
      </c>
    </row>
    <row r="990" spans="1:10" ht="26.1" customHeight="1" x14ac:dyDescent="0.2">
      <c r="A990" s="73" t="s">
        <v>93</v>
      </c>
      <c r="B990" s="74" t="s">
        <v>162</v>
      </c>
      <c r="C990" s="73" t="s">
        <v>19</v>
      </c>
      <c r="D990" s="73" t="s">
        <v>161</v>
      </c>
      <c r="E990" s="132" t="s">
        <v>160</v>
      </c>
      <c r="F990" s="132"/>
      <c r="G990" s="72" t="s">
        <v>144</v>
      </c>
      <c r="H990" s="71">
        <v>1</v>
      </c>
      <c r="I990" s="70">
        <v>28.81</v>
      </c>
      <c r="J990" s="70">
        <v>28.81</v>
      </c>
    </row>
    <row r="991" spans="1:10" ht="26.1" customHeight="1" x14ac:dyDescent="0.2">
      <c r="A991" s="81" t="s">
        <v>159</v>
      </c>
      <c r="B991" s="82" t="s">
        <v>301</v>
      </c>
      <c r="C991" s="81" t="s">
        <v>19</v>
      </c>
      <c r="D991" s="81" t="s">
        <v>300</v>
      </c>
      <c r="E991" s="139" t="s">
        <v>160</v>
      </c>
      <c r="F991" s="139"/>
      <c r="G991" s="80" t="s">
        <v>144</v>
      </c>
      <c r="H991" s="79">
        <v>1</v>
      </c>
      <c r="I991" s="78">
        <v>0.23</v>
      </c>
      <c r="J991" s="78">
        <v>0.23</v>
      </c>
    </row>
    <row r="992" spans="1:10" ht="26.1" customHeight="1" x14ac:dyDescent="0.2">
      <c r="A992" s="68" t="s">
        <v>143</v>
      </c>
      <c r="B992" s="69" t="s">
        <v>198</v>
      </c>
      <c r="C992" s="68" t="s">
        <v>19</v>
      </c>
      <c r="D992" s="68" t="s">
        <v>197</v>
      </c>
      <c r="E992" s="133" t="s">
        <v>140</v>
      </c>
      <c r="F992" s="133"/>
      <c r="G992" s="67" t="s">
        <v>144</v>
      </c>
      <c r="H992" s="66">
        <v>1</v>
      </c>
      <c r="I992" s="65">
        <v>1.63</v>
      </c>
      <c r="J992" s="65">
        <v>1.63</v>
      </c>
    </row>
    <row r="993" spans="1:10" ht="26.1" customHeight="1" x14ac:dyDescent="0.2">
      <c r="A993" s="68" t="s">
        <v>143</v>
      </c>
      <c r="B993" s="69" t="s">
        <v>196</v>
      </c>
      <c r="C993" s="68" t="s">
        <v>19</v>
      </c>
      <c r="D993" s="68" t="s">
        <v>195</v>
      </c>
      <c r="E993" s="133" t="s">
        <v>140</v>
      </c>
      <c r="F993" s="133"/>
      <c r="G993" s="67" t="s">
        <v>144</v>
      </c>
      <c r="H993" s="66">
        <v>1</v>
      </c>
      <c r="I993" s="65">
        <v>0.57999999999999996</v>
      </c>
      <c r="J993" s="65">
        <v>0.57999999999999996</v>
      </c>
    </row>
    <row r="994" spans="1:10" ht="26.1" customHeight="1" x14ac:dyDescent="0.2">
      <c r="A994" s="68" t="s">
        <v>143</v>
      </c>
      <c r="B994" s="69" t="s">
        <v>194</v>
      </c>
      <c r="C994" s="68" t="s">
        <v>19</v>
      </c>
      <c r="D994" s="68" t="s">
        <v>193</v>
      </c>
      <c r="E994" s="133" t="s">
        <v>140</v>
      </c>
      <c r="F994" s="133"/>
      <c r="G994" s="67" t="s">
        <v>144</v>
      </c>
      <c r="H994" s="66">
        <v>1</v>
      </c>
      <c r="I994" s="65">
        <v>1.1499999999999999</v>
      </c>
      <c r="J994" s="65">
        <v>1.1499999999999999</v>
      </c>
    </row>
    <row r="995" spans="1:10" ht="26.1" customHeight="1" x14ac:dyDescent="0.2">
      <c r="A995" s="68" t="s">
        <v>143</v>
      </c>
      <c r="B995" s="69" t="s">
        <v>192</v>
      </c>
      <c r="C995" s="68" t="s">
        <v>19</v>
      </c>
      <c r="D995" s="68" t="s">
        <v>191</v>
      </c>
      <c r="E995" s="133" t="s">
        <v>140</v>
      </c>
      <c r="F995" s="133"/>
      <c r="G995" s="67" t="s">
        <v>144</v>
      </c>
      <c r="H995" s="66">
        <v>1</v>
      </c>
      <c r="I995" s="65">
        <v>0.03</v>
      </c>
      <c r="J995" s="65">
        <v>0.03</v>
      </c>
    </row>
    <row r="996" spans="1:10" ht="26.1" customHeight="1" x14ac:dyDescent="0.2">
      <c r="A996" s="68" t="s">
        <v>143</v>
      </c>
      <c r="B996" s="69" t="s">
        <v>190</v>
      </c>
      <c r="C996" s="68" t="s">
        <v>19</v>
      </c>
      <c r="D996" s="68" t="s">
        <v>189</v>
      </c>
      <c r="E996" s="133" t="s">
        <v>140</v>
      </c>
      <c r="F996" s="133"/>
      <c r="G996" s="67" t="s">
        <v>144</v>
      </c>
      <c r="H996" s="66">
        <v>1</v>
      </c>
      <c r="I996" s="65">
        <v>0.01</v>
      </c>
      <c r="J996" s="65">
        <v>0.01</v>
      </c>
    </row>
    <row r="997" spans="1:10" ht="26.1" customHeight="1" x14ac:dyDescent="0.2">
      <c r="A997" s="68" t="s">
        <v>143</v>
      </c>
      <c r="B997" s="69" t="s">
        <v>188</v>
      </c>
      <c r="C997" s="68" t="s">
        <v>19</v>
      </c>
      <c r="D997" s="68" t="s">
        <v>187</v>
      </c>
      <c r="E997" s="133" t="s">
        <v>140</v>
      </c>
      <c r="F997" s="133"/>
      <c r="G997" s="67" t="s">
        <v>144</v>
      </c>
      <c r="H997" s="66">
        <v>1</v>
      </c>
      <c r="I997" s="65">
        <v>0.74</v>
      </c>
      <c r="J997" s="65">
        <v>0.74</v>
      </c>
    </row>
    <row r="998" spans="1:10" ht="26.1" customHeight="1" x14ac:dyDescent="0.2">
      <c r="A998" s="68" t="s">
        <v>143</v>
      </c>
      <c r="B998" s="69" t="s">
        <v>299</v>
      </c>
      <c r="C998" s="68" t="s">
        <v>19</v>
      </c>
      <c r="D998" s="68" t="s">
        <v>298</v>
      </c>
      <c r="E998" s="133" t="s">
        <v>199</v>
      </c>
      <c r="F998" s="133"/>
      <c r="G998" s="67" t="s">
        <v>144</v>
      </c>
      <c r="H998" s="66">
        <v>1</v>
      </c>
      <c r="I998" s="65">
        <v>24.44</v>
      </c>
      <c r="J998" s="65">
        <v>24.44</v>
      </c>
    </row>
    <row r="999" spans="1:10" ht="25.5" x14ac:dyDescent="0.2">
      <c r="A999" s="64"/>
      <c r="B999" s="64"/>
      <c r="C999" s="64"/>
      <c r="D999" s="64"/>
      <c r="E999" s="64" t="s">
        <v>139</v>
      </c>
      <c r="F999" s="63">
        <v>24.67</v>
      </c>
      <c r="G999" s="64" t="s">
        <v>138</v>
      </c>
      <c r="H999" s="63">
        <v>0</v>
      </c>
      <c r="I999" s="64" t="s">
        <v>137</v>
      </c>
      <c r="J999" s="63">
        <v>24.67</v>
      </c>
    </row>
    <row r="1000" spans="1:10" ht="15" thickBot="1" x14ac:dyDescent="0.25">
      <c r="A1000" s="64"/>
      <c r="B1000" s="64"/>
      <c r="C1000" s="64"/>
      <c r="D1000" s="64"/>
      <c r="E1000" s="64" t="s">
        <v>136</v>
      </c>
      <c r="F1000" s="63">
        <v>6.3497240000000001</v>
      </c>
      <c r="G1000" s="64"/>
      <c r="H1000" s="134" t="s">
        <v>135</v>
      </c>
      <c r="I1000" s="134"/>
      <c r="J1000" s="63">
        <v>35.159999999999997</v>
      </c>
    </row>
    <row r="1001" spans="1:10" ht="0.95" customHeight="1" thickTop="1" x14ac:dyDescent="0.2">
      <c r="A1001" s="62"/>
      <c r="B1001" s="62"/>
      <c r="C1001" s="62"/>
      <c r="D1001" s="62"/>
      <c r="E1001" s="62"/>
      <c r="F1001" s="62"/>
      <c r="G1001" s="62"/>
      <c r="H1001" s="62"/>
      <c r="I1001" s="62"/>
      <c r="J1001" s="62"/>
    </row>
    <row r="1002" spans="1:10" ht="18" customHeight="1" x14ac:dyDescent="0.2">
      <c r="A1002" s="77"/>
      <c r="B1002" s="75" t="s">
        <v>8</v>
      </c>
      <c r="C1002" s="77" t="s">
        <v>9</v>
      </c>
      <c r="D1002" s="77" t="s">
        <v>10</v>
      </c>
      <c r="E1002" s="135" t="s">
        <v>148</v>
      </c>
      <c r="F1002" s="135"/>
      <c r="G1002" s="76" t="s">
        <v>11</v>
      </c>
      <c r="H1002" s="75" t="s">
        <v>12</v>
      </c>
      <c r="I1002" s="75" t="s">
        <v>13</v>
      </c>
      <c r="J1002" s="75" t="s">
        <v>15</v>
      </c>
    </row>
    <row r="1003" spans="1:10" ht="26.1" customHeight="1" x14ac:dyDescent="0.2">
      <c r="A1003" s="73" t="s">
        <v>93</v>
      </c>
      <c r="B1003" s="74" t="s">
        <v>243</v>
      </c>
      <c r="C1003" s="73" t="s">
        <v>19</v>
      </c>
      <c r="D1003" s="73" t="s">
        <v>242</v>
      </c>
      <c r="E1003" s="132" t="s">
        <v>160</v>
      </c>
      <c r="F1003" s="132"/>
      <c r="G1003" s="72" t="s">
        <v>144</v>
      </c>
      <c r="H1003" s="71">
        <v>1</v>
      </c>
      <c r="I1003" s="70">
        <v>22.7</v>
      </c>
      <c r="J1003" s="70">
        <v>22.7</v>
      </c>
    </row>
    <row r="1004" spans="1:10" ht="26.1" customHeight="1" x14ac:dyDescent="0.2">
      <c r="A1004" s="81" t="s">
        <v>159</v>
      </c>
      <c r="B1004" s="82" t="s">
        <v>297</v>
      </c>
      <c r="C1004" s="81" t="s">
        <v>19</v>
      </c>
      <c r="D1004" s="81" t="s">
        <v>296</v>
      </c>
      <c r="E1004" s="139" t="s">
        <v>160</v>
      </c>
      <c r="F1004" s="139"/>
      <c r="G1004" s="80" t="s">
        <v>144</v>
      </c>
      <c r="H1004" s="79">
        <v>1</v>
      </c>
      <c r="I1004" s="78">
        <v>0.18</v>
      </c>
      <c r="J1004" s="78">
        <v>0.18</v>
      </c>
    </row>
    <row r="1005" spans="1:10" ht="24" customHeight="1" x14ac:dyDescent="0.2">
      <c r="A1005" s="68" t="s">
        <v>143</v>
      </c>
      <c r="B1005" s="69" t="s">
        <v>295</v>
      </c>
      <c r="C1005" s="68" t="s">
        <v>19</v>
      </c>
      <c r="D1005" s="68" t="s">
        <v>294</v>
      </c>
      <c r="E1005" s="133" t="s">
        <v>199</v>
      </c>
      <c r="F1005" s="133"/>
      <c r="G1005" s="67" t="s">
        <v>144</v>
      </c>
      <c r="H1005" s="66">
        <v>1</v>
      </c>
      <c r="I1005" s="65">
        <v>18.38</v>
      </c>
      <c r="J1005" s="65">
        <v>18.38</v>
      </c>
    </row>
    <row r="1006" spans="1:10" ht="26.1" customHeight="1" x14ac:dyDescent="0.2">
      <c r="A1006" s="68" t="s">
        <v>143</v>
      </c>
      <c r="B1006" s="69" t="s">
        <v>198</v>
      </c>
      <c r="C1006" s="68" t="s">
        <v>19</v>
      </c>
      <c r="D1006" s="68" t="s">
        <v>197</v>
      </c>
      <c r="E1006" s="133" t="s">
        <v>140</v>
      </c>
      <c r="F1006" s="133"/>
      <c r="G1006" s="67" t="s">
        <v>144</v>
      </c>
      <c r="H1006" s="66">
        <v>1</v>
      </c>
      <c r="I1006" s="65">
        <v>1.63</v>
      </c>
      <c r="J1006" s="65">
        <v>1.63</v>
      </c>
    </row>
    <row r="1007" spans="1:10" ht="26.1" customHeight="1" x14ac:dyDescent="0.2">
      <c r="A1007" s="68" t="s">
        <v>143</v>
      </c>
      <c r="B1007" s="69" t="s">
        <v>196</v>
      </c>
      <c r="C1007" s="68" t="s">
        <v>19</v>
      </c>
      <c r="D1007" s="68" t="s">
        <v>195</v>
      </c>
      <c r="E1007" s="133" t="s">
        <v>140</v>
      </c>
      <c r="F1007" s="133"/>
      <c r="G1007" s="67" t="s">
        <v>144</v>
      </c>
      <c r="H1007" s="66">
        <v>1</v>
      </c>
      <c r="I1007" s="65">
        <v>0.57999999999999996</v>
      </c>
      <c r="J1007" s="65">
        <v>0.57999999999999996</v>
      </c>
    </row>
    <row r="1008" spans="1:10" ht="26.1" customHeight="1" x14ac:dyDescent="0.2">
      <c r="A1008" s="68" t="s">
        <v>143</v>
      </c>
      <c r="B1008" s="69" t="s">
        <v>194</v>
      </c>
      <c r="C1008" s="68" t="s">
        <v>19</v>
      </c>
      <c r="D1008" s="68" t="s">
        <v>193</v>
      </c>
      <c r="E1008" s="133" t="s">
        <v>140</v>
      </c>
      <c r="F1008" s="133"/>
      <c r="G1008" s="67" t="s">
        <v>144</v>
      </c>
      <c r="H1008" s="66">
        <v>1</v>
      </c>
      <c r="I1008" s="65">
        <v>1.1499999999999999</v>
      </c>
      <c r="J1008" s="65">
        <v>1.1499999999999999</v>
      </c>
    </row>
    <row r="1009" spans="1:10" ht="26.1" customHeight="1" x14ac:dyDescent="0.2">
      <c r="A1009" s="68" t="s">
        <v>143</v>
      </c>
      <c r="B1009" s="69" t="s">
        <v>192</v>
      </c>
      <c r="C1009" s="68" t="s">
        <v>19</v>
      </c>
      <c r="D1009" s="68" t="s">
        <v>191</v>
      </c>
      <c r="E1009" s="133" t="s">
        <v>140</v>
      </c>
      <c r="F1009" s="133"/>
      <c r="G1009" s="67" t="s">
        <v>144</v>
      </c>
      <c r="H1009" s="66">
        <v>1</v>
      </c>
      <c r="I1009" s="65">
        <v>0.03</v>
      </c>
      <c r="J1009" s="65">
        <v>0.03</v>
      </c>
    </row>
    <row r="1010" spans="1:10" ht="26.1" customHeight="1" x14ac:dyDescent="0.2">
      <c r="A1010" s="68" t="s">
        <v>143</v>
      </c>
      <c r="B1010" s="69" t="s">
        <v>190</v>
      </c>
      <c r="C1010" s="68" t="s">
        <v>19</v>
      </c>
      <c r="D1010" s="68" t="s">
        <v>189</v>
      </c>
      <c r="E1010" s="133" t="s">
        <v>140</v>
      </c>
      <c r="F1010" s="133"/>
      <c r="G1010" s="67" t="s">
        <v>144</v>
      </c>
      <c r="H1010" s="66">
        <v>1</v>
      </c>
      <c r="I1010" s="65">
        <v>0.01</v>
      </c>
      <c r="J1010" s="65">
        <v>0.01</v>
      </c>
    </row>
    <row r="1011" spans="1:10" ht="26.1" customHeight="1" x14ac:dyDescent="0.2">
      <c r="A1011" s="68" t="s">
        <v>143</v>
      </c>
      <c r="B1011" s="69" t="s">
        <v>188</v>
      </c>
      <c r="C1011" s="68" t="s">
        <v>19</v>
      </c>
      <c r="D1011" s="68" t="s">
        <v>187</v>
      </c>
      <c r="E1011" s="133" t="s">
        <v>140</v>
      </c>
      <c r="F1011" s="133"/>
      <c r="G1011" s="67" t="s">
        <v>144</v>
      </c>
      <c r="H1011" s="66">
        <v>1</v>
      </c>
      <c r="I1011" s="65">
        <v>0.74</v>
      </c>
      <c r="J1011" s="65">
        <v>0.74</v>
      </c>
    </row>
    <row r="1012" spans="1:10" ht="25.5" x14ac:dyDescent="0.2">
      <c r="A1012" s="64"/>
      <c r="B1012" s="64"/>
      <c r="C1012" s="64"/>
      <c r="D1012" s="64"/>
      <c r="E1012" s="64" t="s">
        <v>139</v>
      </c>
      <c r="F1012" s="63">
        <v>18.559999999999999</v>
      </c>
      <c r="G1012" s="64" t="s">
        <v>138</v>
      </c>
      <c r="H1012" s="63">
        <v>0</v>
      </c>
      <c r="I1012" s="64" t="s">
        <v>137</v>
      </c>
      <c r="J1012" s="63">
        <v>18.559999999999999</v>
      </c>
    </row>
    <row r="1013" spans="1:10" ht="15" thickBot="1" x14ac:dyDescent="0.25">
      <c r="A1013" s="64"/>
      <c r="B1013" s="64"/>
      <c r="C1013" s="64"/>
      <c r="D1013" s="64"/>
      <c r="E1013" s="64" t="s">
        <v>136</v>
      </c>
      <c r="F1013" s="63">
        <v>5.0030799999999997</v>
      </c>
      <c r="G1013" s="64"/>
      <c r="H1013" s="134" t="s">
        <v>135</v>
      </c>
      <c r="I1013" s="134"/>
      <c r="J1013" s="63">
        <v>27.7</v>
      </c>
    </row>
    <row r="1014" spans="1:10" ht="0.95" customHeight="1" thickTop="1" x14ac:dyDescent="0.2">
      <c r="A1014" s="62"/>
      <c r="B1014" s="62"/>
      <c r="C1014" s="62"/>
      <c r="D1014" s="62"/>
      <c r="E1014" s="62"/>
      <c r="F1014" s="62"/>
      <c r="G1014" s="62"/>
      <c r="H1014" s="62"/>
      <c r="I1014" s="62"/>
      <c r="J1014" s="62"/>
    </row>
    <row r="1015" spans="1:10" ht="18" customHeight="1" x14ac:dyDescent="0.2">
      <c r="A1015" s="77"/>
      <c r="B1015" s="75" t="s">
        <v>8</v>
      </c>
      <c r="C1015" s="77" t="s">
        <v>9</v>
      </c>
      <c r="D1015" s="77" t="s">
        <v>10</v>
      </c>
      <c r="E1015" s="135" t="s">
        <v>148</v>
      </c>
      <c r="F1015" s="135"/>
      <c r="G1015" s="76" t="s">
        <v>11</v>
      </c>
      <c r="H1015" s="75" t="s">
        <v>12</v>
      </c>
      <c r="I1015" s="75" t="s">
        <v>13</v>
      </c>
      <c r="J1015" s="75" t="s">
        <v>15</v>
      </c>
    </row>
    <row r="1016" spans="1:10" ht="24" customHeight="1" x14ac:dyDescent="0.2">
      <c r="A1016" s="73" t="s">
        <v>93</v>
      </c>
      <c r="B1016" s="74" t="s">
        <v>293</v>
      </c>
      <c r="C1016" s="73" t="s">
        <v>19</v>
      </c>
      <c r="D1016" s="73" t="s">
        <v>292</v>
      </c>
      <c r="E1016" s="132" t="s">
        <v>160</v>
      </c>
      <c r="F1016" s="132"/>
      <c r="G1016" s="72" t="s">
        <v>144</v>
      </c>
      <c r="H1016" s="71">
        <v>1</v>
      </c>
      <c r="I1016" s="70">
        <v>26.26</v>
      </c>
      <c r="J1016" s="70">
        <v>26.26</v>
      </c>
    </row>
    <row r="1017" spans="1:10" ht="26.1" customHeight="1" x14ac:dyDescent="0.2">
      <c r="A1017" s="81" t="s">
        <v>159</v>
      </c>
      <c r="B1017" s="82" t="s">
        <v>291</v>
      </c>
      <c r="C1017" s="81" t="s">
        <v>19</v>
      </c>
      <c r="D1017" s="81" t="s">
        <v>290</v>
      </c>
      <c r="E1017" s="139" t="s">
        <v>160</v>
      </c>
      <c r="F1017" s="139"/>
      <c r="G1017" s="80" t="s">
        <v>144</v>
      </c>
      <c r="H1017" s="79">
        <v>1</v>
      </c>
      <c r="I1017" s="78">
        <v>0.5</v>
      </c>
      <c r="J1017" s="78">
        <v>0.5</v>
      </c>
    </row>
    <row r="1018" spans="1:10" ht="24" customHeight="1" x14ac:dyDescent="0.2">
      <c r="A1018" s="68" t="s">
        <v>143</v>
      </c>
      <c r="B1018" s="69" t="s">
        <v>289</v>
      </c>
      <c r="C1018" s="68" t="s">
        <v>19</v>
      </c>
      <c r="D1018" s="68" t="s">
        <v>288</v>
      </c>
      <c r="E1018" s="133" t="s">
        <v>199</v>
      </c>
      <c r="F1018" s="133"/>
      <c r="G1018" s="67" t="s">
        <v>144</v>
      </c>
      <c r="H1018" s="66">
        <v>1</v>
      </c>
      <c r="I1018" s="65">
        <v>20.59</v>
      </c>
      <c r="J1018" s="65">
        <v>20.59</v>
      </c>
    </row>
    <row r="1019" spans="1:10" ht="26.1" customHeight="1" x14ac:dyDescent="0.2">
      <c r="A1019" s="68" t="s">
        <v>143</v>
      </c>
      <c r="B1019" s="69" t="s">
        <v>198</v>
      </c>
      <c r="C1019" s="68" t="s">
        <v>19</v>
      </c>
      <c r="D1019" s="68" t="s">
        <v>197</v>
      </c>
      <c r="E1019" s="133" t="s">
        <v>140</v>
      </c>
      <c r="F1019" s="133"/>
      <c r="G1019" s="67" t="s">
        <v>144</v>
      </c>
      <c r="H1019" s="66">
        <v>1</v>
      </c>
      <c r="I1019" s="65">
        <v>1.63</v>
      </c>
      <c r="J1019" s="65">
        <v>1.63</v>
      </c>
    </row>
    <row r="1020" spans="1:10" ht="26.1" customHeight="1" x14ac:dyDescent="0.2">
      <c r="A1020" s="68" t="s">
        <v>143</v>
      </c>
      <c r="B1020" s="69" t="s">
        <v>196</v>
      </c>
      <c r="C1020" s="68" t="s">
        <v>19</v>
      </c>
      <c r="D1020" s="68" t="s">
        <v>195</v>
      </c>
      <c r="E1020" s="133" t="s">
        <v>140</v>
      </c>
      <c r="F1020" s="133"/>
      <c r="G1020" s="67" t="s">
        <v>144</v>
      </c>
      <c r="H1020" s="66">
        <v>1</v>
      </c>
      <c r="I1020" s="65">
        <v>0.57999999999999996</v>
      </c>
      <c r="J1020" s="65">
        <v>0.57999999999999996</v>
      </c>
    </row>
    <row r="1021" spans="1:10" ht="26.1" customHeight="1" x14ac:dyDescent="0.2">
      <c r="A1021" s="68" t="s">
        <v>143</v>
      </c>
      <c r="B1021" s="69" t="s">
        <v>194</v>
      </c>
      <c r="C1021" s="68" t="s">
        <v>19</v>
      </c>
      <c r="D1021" s="68" t="s">
        <v>193</v>
      </c>
      <c r="E1021" s="133" t="s">
        <v>140</v>
      </c>
      <c r="F1021" s="133"/>
      <c r="G1021" s="67" t="s">
        <v>144</v>
      </c>
      <c r="H1021" s="66">
        <v>1</v>
      </c>
      <c r="I1021" s="65">
        <v>1.1499999999999999</v>
      </c>
      <c r="J1021" s="65">
        <v>1.1499999999999999</v>
      </c>
    </row>
    <row r="1022" spans="1:10" ht="26.1" customHeight="1" x14ac:dyDescent="0.2">
      <c r="A1022" s="68" t="s">
        <v>143</v>
      </c>
      <c r="B1022" s="69" t="s">
        <v>192</v>
      </c>
      <c r="C1022" s="68" t="s">
        <v>19</v>
      </c>
      <c r="D1022" s="68" t="s">
        <v>191</v>
      </c>
      <c r="E1022" s="133" t="s">
        <v>140</v>
      </c>
      <c r="F1022" s="133"/>
      <c r="G1022" s="67" t="s">
        <v>144</v>
      </c>
      <c r="H1022" s="66">
        <v>1</v>
      </c>
      <c r="I1022" s="65">
        <v>0.03</v>
      </c>
      <c r="J1022" s="65">
        <v>0.03</v>
      </c>
    </row>
    <row r="1023" spans="1:10" ht="26.1" customHeight="1" x14ac:dyDescent="0.2">
      <c r="A1023" s="68" t="s">
        <v>143</v>
      </c>
      <c r="B1023" s="69" t="s">
        <v>287</v>
      </c>
      <c r="C1023" s="68" t="s">
        <v>19</v>
      </c>
      <c r="D1023" s="68" t="s">
        <v>286</v>
      </c>
      <c r="E1023" s="133" t="s">
        <v>140</v>
      </c>
      <c r="F1023" s="133"/>
      <c r="G1023" s="67" t="s">
        <v>144</v>
      </c>
      <c r="H1023" s="66">
        <v>1</v>
      </c>
      <c r="I1023" s="65">
        <v>0.71</v>
      </c>
      <c r="J1023" s="65">
        <v>0.71</v>
      </c>
    </row>
    <row r="1024" spans="1:10" ht="26.1" customHeight="1" x14ac:dyDescent="0.2">
      <c r="A1024" s="68" t="s">
        <v>143</v>
      </c>
      <c r="B1024" s="69" t="s">
        <v>285</v>
      </c>
      <c r="C1024" s="68" t="s">
        <v>19</v>
      </c>
      <c r="D1024" s="68" t="s">
        <v>284</v>
      </c>
      <c r="E1024" s="133" t="s">
        <v>140</v>
      </c>
      <c r="F1024" s="133"/>
      <c r="G1024" s="67" t="s">
        <v>144</v>
      </c>
      <c r="H1024" s="66">
        <v>1</v>
      </c>
      <c r="I1024" s="65">
        <v>1.07</v>
      </c>
      <c r="J1024" s="65">
        <v>1.07</v>
      </c>
    </row>
    <row r="1025" spans="1:10" ht="25.5" x14ac:dyDescent="0.2">
      <c r="A1025" s="64"/>
      <c r="B1025" s="64"/>
      <c r="C1025" s="64"/>
      <c r="D1025" s="64"/>
      <c r="E1025" s="64" t="s">
        <v>139</v>
      </c>
      <c r="F1025" s="63">
        <v>21.09</v>
      </c>
      <c r="G1025" s="64" t="s">
        <v>138</v>
      </c>
      <c r="H1025" s="63">
        <v>0</v>
      </c>
      <c r="I1025" s="64" t="s">
        <v>137</v>
      </c>
      <c r="J1025" s="63">
        <v>21.09</v>
      </c>
    </row>
    <row r="1026" spans="1:10" ht="15" thickBot="1" x14ac:dyDescent="0.25">
      <c r="A1026" s="64"/>
      <c r="B1026" s="64"/>
      <c r="C1026" s="64"/>
      <c r="D1026" s="64"/>
      <c r="E1026" s="64" t="s">
        <v>136</v>
      </c>
      <c r="F1026" s="63">
        <v>5.7877039999999997</v>
      </c>
      <c r="G1026" s="64"/>
      <c r="H1026" s="134" t="s">
        <v>135</v>
      </c>
      <c r="I1026" s="134"/>
      <c r="J1026" s="63">
        <v>32.049999999999997</v>
      </c>
    </row>
    <row r="1027" spans="1:10" ht="0.95" customHeight="1" thickTop="1" x14ac:dyDescent="0.2">
      <c r="A1027" s="62"/>
      <c r="B1027" s="62"/>
      <c r="C1027" s="62"/>
      <c r="D1027" s="62"/>
      <c r="E1027" s="62"/>
      <c r="F1027" s="62"/>
      <c r="G1027" s="62"/>
      <c r="H1027" s="62"/>
      <c r="I1027" s="62"/>
      <c r="J1027" s="62"/>
    </row>
    <row r="1028" spans="1:10" ht="18" customHeight="1" x14ac:dyDescent="0.2">
      <c r="A1028" s="77"/>
      <c r="B1028" s="75" t="s">
        <v>8</v>
      </c>
      <c r="C1028" s="77" t="s">
        <v>9</v>
      </c>
      <c r="D1028" s="77" t="s">
        <v>10</v>
      </c>
      <c r="E1028" s="135" t="s">
        <v>148</v>
      </c>
      <c r="F1028" s="135"/>
      <c r="G1028" s="76" t="s">
        <v>11</v>
      </c>
      <c r="H1028" s="75" t="s">
        <v>12</v>
      </c>
      <c r="I1028" s="75" t="s">
        <v>13</v>
      </c>
      <c r="J1028" s="75" t="s">
        <v>15</v>
      </c>
    </row>
    <row r="1029" spans="1:10" ht="24" customHeight="1" x14ac:dyDescent="0.2">
      <c r="A1029" s="73" t="s">
        <v>93</v>
      </c>
      <c r="B1029" s="74" t="s">
        <v>283</v>
      </c>
      <c r="C1029" s="73" t="s">
        <v>19</v>
      </c>
      <c r="D1029" s="73" t="s">
        <v>282</v>
      </c>
      <c r="E1029" s="132" t="s">
        <v>160</v>
      </c>
      <c r="F1029" s="132"/>
      <c r="G1029" s="72" t="s">
        <v>144</v>
      </c>
      <c r="H1029" s="71">
        <v>1</v>
      </c>
      <c r="I1029" s="70">
        <v>18.93</v>
      </c>
      <c r="J1029" s="70">
        <v>18.93</v>
      </c>
    </row>
    <row r="1030" spans="1:10" ht="26.1" customHeight="1" x14ac:dyDescent="0.2">
      <c r="A1030" s="81" t="s">
        <v>159</v>
      </c>
      <c r="B1030" s="82" t="s">
        <v>281</v>
      </c>
      <c r="C1030" s="81" t="s">
        <v>19</v>
      </c>
      <c r="D1030" s="81" t="s">
        <v>280</v>
      </c>
      <c r="E1030" s="139" t="s">
        <v>160</v>
      </c>
      <c r="F1030" s="139"/>
      <c r="G1030" s="80" t="s">
        <v>144</v>
      </c>
      <c r="H1030" s="79">
        <v>1</v>
      </c>
      <c r="I1030" s="78">
        <v>0.09</v>
      </c>
      <c r="J1030" s="78">
        <v>0.09</v>
      </c>
    </row>
    <row r="1031" spans="1:10" ht="24" customHeight="1" x14ac:dyDescent="0.2">
      <c r="A1031" s="68" t="s">
        <v>143</v>
      </c>
      <c r="B1031" s="69" t="s">
        <v>279</v>
      </c>
      <c r="C1031" s="68" t="s">
        <v>19</v>
      </c>
      <c r="D1031" s="68" t="s">
        <v>278</v>
      </c>
      <c r="E1031" s="133" t="s">
        <v>199</v>
      </c>
      <c r="F1031" s="133"/>
      <c r="G1031" s="67" t="s">
        <v>144</v>
      </c>
      <c r="H1031" s="66">
        <v>1</v>
      </c>
      <c r="I1031" s="65">
        <v>14.7</v>
      </c>
      <c r="J1031" s="65">
        <v>14.7</v>
      </c>
    </row>
    <row r="1032" spans="1:10" ht="26.1" customHeight="1" x14ac:dyDescent="0.2">
      <c r="A1032" s="68" t="s">
        <v>143</v>
      </c>
      <c r="B1032" s="69" t="s">
        <v>198</v>
      </c>
      <c r="C1032" s="68" t="s">
        <v>19</v>
      </c>
      <c r="D1032" s="68" t="s">
        <v>197</v>
      </c>
      <c r="E1032" s="133" t="s">
        <v>140</v>
      </c>
      <c r="F1032" s="133"/>
      <c r="G1032" s="67" t="s">
        <v>144</v>
      </c>
      <c r="H1032" s="66">
        <v>1</v>
      </c>
      <c r="I1032" s="65">
        <v>1.63</v>
      </c>
      <c r="J1032" s="65">
        <v>1.63</v>
      </c>
    </row>
    <row r="1033" spans="1:10" ht="26.1" customHeight="1" x14ac:dyDescent="0.2">
      <c r="A1033" s="68" t="s">
        <v>143</v>
      </c>
      <c r="B1033" s="69" t="s">
        <v>196</v>
      </c>
      <c r="C1033" s="68" t="s">
        <v>19</v>
      </c>
      <c r="D1033" s="68" t="s">
        <v>195</v>
      </c>
      <c r="E1033" s="133" t="s">
        <v>140</v>
      </c>
      <c r="F1033" s="133"/>
      <c r="G1033" s="67" t="s">
        <v>144</v>
      </c>
      <c r="H1033" s="66">
        <v>1</v>
      </c>
      <c r="I1033" s="65">
        <v>0.57999999999999996</v>
      </c>
      <c r="J1033" s="65">
        <v>0.57999999999999996</v>
      </c>
    </row>
    <row r="1034" spans="1:10" ht="26.1" customHeight="1" x14ac:dyDescent="0.2">
      <c r="A1034" s="68" t="s">
        <v>143</v>
      </c>
      <c r="B1034" s="69" t="s">
        <v>194</v>
      </c>
      <c r="C1034" s="68" t="s">
        <v>19</v>
      </c>
      <c r="D1034" s="68" t="s">
        <v>193</v>
      </c>
      <c r="E1034" s="133" t="s">
        <v>140</v>
      </c>
      <c r="F1034" s="133"/>
      <c r="G1034" s="67" t="s">
        <v>144</v>
      </c>
      <c r="H1034" s="66">
        <v>1</v>
      </c>
      <c r="I1034" s="65">
        <v>1.1499999999999999</v>
      </c>
      <c r="J1034" s="65">
        <v>1.1499999999999999</v>
      </c>
    </row>
    <row r="1035" spans="1:10" ht="26.1" customHeight="1" x14ac:dyDescent="0.2">
      <c r="A1035" s="68" t="s">
        <v>143</v>
      </c>
      <c r="B1035" s="69" t="s">
        <v>192</v>
      </c>
      <c r="C1035" s="68" t="s">
        <v>19</v>
      </c>
      <c r="D1035" s="68" t="s">
        <v>191</v>
      </c>
      <c r="E1035" s="133" t="s">
        <v>140</v>
      </c>
      <c r="F1035" s="133"/>
      <c r="G1035" s="67" t="s">
        <v>144</v>
      </c>
      <c r="H1035" s="66">
        <v>1</v>
      </c>
      <c r="I1035" s="65">
        <v>0.03</v>
      </c>
      <c r="J1035" s="65">
        <v>0.03</v>
      </c>
    </row>
    <row r="1036" spans="1:10" ht="26.1" customHeight="1" x14ac:dyDescent="0.2">
      <c r="A1036" s="68" t="s">
        <v>143</v>
      </c>
      <c r="B1036" s="69" t="s">
        <v>190</v>
      </c>
      <c r="C1036" s="68" t="s">
        <v>19</v>
      </c>
      <c r="D1036" s="68" t="s">
        <v>189</v>
      </c>
      <c r="E1036" s="133" t="s">
        <v>140</v>
      </c>
      <c r="F1036" s="133"/>
      <c r="G1036" s="67" t="s">
        <v>144</v>
      </c>
      <c r="H1036" s="66">
        <v>1</v>
      </c>
      <c r="I1036" s="65">
        <v>0.01</v>
      </c>
      <c r="J1036" s="65">
        <v>0.01</v>
      </c>
    </row>
    <row r="1037" spans="1:10" ht="26.1" customHeight="1" x14ac:dyDescent="0.2">
      <c r="A1037" s="68" t="s">
        <v>143</v>
      </c>
      <c r="B1037" s="69" t="s">
        <v>188</v>
      </c>
      <c r="C1037" s="68" t="s">
        <v>19</v>
      </c>
      <c r="D1037" s="68" t="s">
        <v>187</v>
      </c>
      <c r="E1037" s="133" t="s">
        <v>140</v>
      </c>
      <c r="F1037" s="133"/>
      <c r="G1037" s="67" t="s">
        <v>144</v>
      </c>
      <c r="H1037" s="66">
        <v>1</v>
      </c>
      <c r="I1037" s="65">
        <v>0.74</v>
      </c>
      <c r="J1037" s="65">
        <v>0.74</v>
      </c>
    </row>
    <row r="1038" spans="1:10" ht="25.5" x14ac:dyDescent="0.2">
      <c r="A1038" s="64"/>
      <c r="B1038" s="64"/>
      <c r="C1038" s="64"/>
      <c r="D1038" s="64"/>
      <c r="E1038" s="64" t="s">
        <v>139</v>
      </c>
      <c r="F1038" s="63">
        <v>14.79</v>
      </c>
      <c r="G1038" s="64" t="s">
        <v>138</v>
      </c>
      <c r="H1038" s="63">
        <v>0</v>
      </c>
      <c r="I1038" s="64" t="s">
        <v>137</v>
      </c>
      <c r="J1038" s="63">
        <v>14.79</v>
      </c>
    </row>
    <row r="1039" spans="1:10" ht="15" thickBot="1" x14ac:dyDescent="0.25">
      <c r="A1039" s="64"/>
      <c r="B1039" s="64"/>
      <c r="C1039" s="64"/>
      <c r="D1039" s="64"/>
      <c r="E1039" s="64" t="s">
        <v>136</v>
      </c>
      <c r="F1039" s="63">
        <v>4.1721719999999998</v>
      </c>
      <c r="G1039" s="64"/>
      <c r="H1039" s="134" t="s">
        <v>135</v>
      </c>
      <c r="I1039" s="134"/>
      <c r="J1039" s="63">
        <v>23.1</v>
      </c>
    </row>
    <row r="1040" spans="1:10" ht="0.95" customHeight="1" thickTop="1" x14ac:dyDescent="0.2">
      <c r="A1040" s="62"/>
      <c r="B1040" s="62"/>
      <c r="C1040" s="62"/>
      <c r="D1040" s="62"/>
      <c r="E1040" s="62"/>
      <c r="F1040" s="62"/>
      <c r="G1040" s="62"/>
      <c r="H1040" s="62"/>
      <c r="I1040" s="62"/>
      <c r="J1040" s="62"/>
    </row>
    <row r="1041" spans="1:10" ht="18" customHeight="1" x14ac:dyDescent="0.2">
      <c r="A1041" s="77"/>
      <c r="B1041" s="75" t="s">
        <v>8</v>
      </c>
      <c r="C1041" s="77" t="s">
        <v>9</v>
      </c>
      <c r="D1041" s="77" t="s">
        <v>10</v>
      </c>
      <c r="E1041" s="135" t="s">
        <v>148</v>
      </c>
      <c r="F1041" s="135"/>
      <c r="G1041" s="76" t="s">
        <v>11</v>
      </c>
      <c r="H1041" s="75" t="s">
        <v>12</v>
      </c>
      <c r="I1041" s="75" t="s">
        <v>13</v>
      </c>
      <c r="J1041" s="75" t="s">
        <v>15</v>
      </c>
    </row>
    <row r="1042" spans="1:10" ht="65.099999999999994" customHeight="1" x14ac:dyDescent="0.2">
      <c r="A1042" s="73" t="s">
        <v>93</v>
      </c>
      <c r="B1042" s="74" t="s">
        <v>277</v>
      </c>
      <c r="C1042" s="73" t="s">
        <v>19</v>
      </c>
      <c r="D1042" s="73" t="s">
        <v>276</v>
      </c>
      <c r="E1042" s="132" t="s">
        <v>145</v>
      </c>
      <c r="F1042" s="132"/>
      <c r="G1042" s="72" t="s">
        <v>166</v>
      </c>
      <c r="H1042" s="71">
        <v>1</v>
      </c>
      <c r="I1042" s="70">
        <v>62.92</v>
      </c>
      <c r="J1042" s="70">
        <v>62.92</v>
      </c>
    </row>
    <row r="1043" spans="1:10" ht="26.1" customHeight="1" x14ac:dyDescent="0.2">
      <c r="A1043" s="81" t="s">
        <v>159</v>
      </c>
      <c r="B1043" s="82" t="s">
        <v>273</v>
      </c>
      <c r="C1043" s="81" t="s">
        <v>19</v>
      </c>
      <c r="D1043" s="81" t="s">
        <v>272</v>
      </c>
      <c r="E1043" s="139" t="s">
        <v>160</v>
      </c>
      <c r="F1043" s="139"/>
      <c r="G1043" s="80" t="s">
        <v>144</v>
      </c>
      <c r="H1043" s="79">
        <v>1</v>
      </c>
      <c r="I1043" s="78">
        <v>35.46</v>
      </c>
      <c r="J1043" s="78">
        <v>35.46</v>
      </c>
    </row>
    <row r="1044" spans="1:10" ht="65.099999999999994" customHeight="1" x14ac:dyDescent="0.2">
      <c r="A1044" s="81" t="s">
        <v>159</v>
      </c>
      <c r="B1044" s="82" t="s">
        <v>271</v>
      </c>
      <c r="C1044" s="81" t="s">
        <v>19</v>
      </c>
      <c r="D1044" s="81" t="s">
        <v>270</v>
      </c>
      <c r="E1044" s="139" t="s">
        <v>145</v>
      </c>
      <c r="F1044" s="139"/>
      <c r="G1044" s="80" t="s">
        <v>144</v>
      </c>
      <c r="H1044" s="79">
        <v>1</v>
      </c>
      <c r="I1044" s="78">
        <v>21.72</v>
      </c>
      <c r="J1044" s="78">
        <v>21.72</v>
      </c>
    </row>
    <row r="1045" spans="1:10" ht="65.099999999999994" customHeight="1" x14ac:dyDescent="0.2">
      <c r="A1045" s="81" t="s">
        <v>159</v>
      </c>
      <c r="B1045" s="82" t="s">
        <v>269</v>
      </c>
      <c r="C1045" s="81" t="s">
        <v>19</v>
      </c>
      <c r="D1045" s="81" t="s">
        <v>268</v>
      </c>
      <c r="E1045" s="139" t="s">
        <v>145</v>
      </c>
      <c r="F1045" s="139"/>
      <c r="G1045" s="80" t="s">
        <v>144</v>
      </c>
      <c r="H1045" s="79">
        <v>1</v>
      </c>
      <c r="I1045" s="78">
        <v>5.74</v>
      </c>
      <c r="J1045" s="78">
        <v>5.74</v>
      </c>
    </row>
    <row r="1046" spans="1:10" ht="25.5" x14ac:dyDescent="0.2">
      <c r="A1046" s="64"/>
      <c r="B1046" s="64"/>
      <c r="C1046" s="64"/>
      <c r="D1046" s="64"/>
      <c r="E1046" s="64" t="s">
        <v>139</v>
      </c>
      <c r="F1046" s="63">
        <v>31.32</v>
      </c>
      <c r="G1046" s="64" t="s">
        <v>138</v>
      </c>
      <c r="H1046" s="63">
        <v>0</v>
      </c>
      <c r="I1046" s="64" t="s">
        <v>137</v>
      </c>
      <c r="J1046" s="63">
        <v>31.32</v>
      </c>
    </row>
    <row r="1047" spans="1:10" ht="15" thickBot="1" x14ac:dyDescent="0.25">
      <c r="A1047" s="64"/>
      <c r="B1047" s="64"/>
      <c r="C1047" s="64"/>
      <c r="D1047" s="64"/>
      <c r="E1047" s="64" t="s">
        <v>136</v>
      </c>
      <c r="F1047" s="63">
        <v>13.867568</v>
      </c>
      <c r="G1047" s="64"/>
      <c r="H1047" s="134" t="s">
        <v>135</v>
      </c>
      <c r="I1047" s="134"/>
      <c r="J1047" s="63">
        <v>76.790000000000006</v>
      </c>
    </row>
    <row r="1048" spans="1:10" ht="0.95" customHeight="1" thickTop="1" x14ac:dyDescent="0.2">
      <c r="A1048" s="62"/>
      <c r="B1048" s="62"/>
      <c r="C1048" s="62"/>
      <c r="D1048" s="62"/>
      <c r="E1048" s="62"/>
      <c r="F1048" s="62"/>
      <c r="G1048" s="62"/>
      <c r="H1048" s="62"/>
      <c r="I1048" s="62"/>
      <c r="J1048" s="62"/>
    </row>
    <row r="1049" spans="1:10" ht="18" customHeight="1" x14ac:dyDescent="0.2">
      <c r="A1049" s="77"/>
      <c r="B1049" s="75" t="s">
        <v>8</v>
      </c>
      <c r="C1049" s="77" t="s">
        <v>9</v>
      </c>
      <c r="D1049" s="77" t="s">
        <v>10</v>
      </c>
      <c r="E1049" s="135" t="s">
        <v>148</v>
      </c>
      <c r="F1049" s="135"/>
      <c r="G1049" s="76" t="s">
        <v>11</v>
      </c>
      <c r="H1049" s="75" t="s">
        <v>12</v>
      </c>
      <c r="I1049" s="75" t="s">
        <v>13</v>
      </c>
      <c r="J1049" s="75" t="s">
        <v>15</v>
      </c>
    </row>
    <row r="1050" spans="1:10" ht="65.099999999999994" customHeight="1" x14ac:dyDescent="0.2">
      <c r="A1050" s="73" t="s">
        <v>93</v>
      </c>
      <c r="B1050" s="74" t="s">
        <v>275</v>
      </c>
      <c r="C1050" s="73" t="s">
        <v>19</v>
      </c>
      <c r="D1050" s="73" t="s">
        <v>274</v>
      </c>
      <c r="E1050" s="132" t="s">
        <v>145</v>
      </c>
      <c r="F1050" s="132"/>
      <c r="G1050" s="72" t="s">
        <v>163</v>
      </c>
      <c r="H1050" s="71">
        <v>1</v>
      </c>
      <c r="I1050" s="70">
        <v>131.94999999999999</v>
      </c>
      <c r="J1050" s="70">
        <v>131.94999999999999</v>
      </c>
    </row>
    <row r="1051" spans="1:10" ht="65.099999999999994" customHeight="1" x14ac:dyDescent="0.2">
      <c r="A1051" s="81" t="s">
        <v>159</v>
      </c>
      <c r="B1051" s="82" t="s">
        <v>263</v>
      </c>
      <c r="C1051" s="81" t="s">
        <v>19</v>
      </c>
      <c r="D1051" s="81" t="s">
        <v>262</v>
      </c>
      <c r="E1051" s="139" t="s">
        <v>145</v>
      </c>
      <c r="F1051" s="139"/>
      <c r="G1051" s="80" t="s">
        <v>144</v>
      </c>
      <c r="H1051" s="79">
        <v>1</v>
      </c>
      <c r="I1051" s="78">
        <v>41.88</v>
      </c>
      <c r="J1051" s="78">
        <v>41.88</v>
      </c>
    </row>
    <row r="1052" spans="1:10" ht="65.099999999999994" customHeight="1" x14ac:dyDescent="0.2">
      <c r="A1052" s="81" t="s">
        <v>159</v>
      </c>
      <c r="B1052" s="82" t="s">
        <v>267</v>
      </c>
      <c r="C1052" s="81" t="s">
        <v>19</v>
      </c>
      <c r="D1052" s="81" t="s">
        <v>266</v>
      </c>
      <c r="E1052" s="139" t="s">
        <v>145</v>
      </c>
      <c r="F1052" s="139"/>
      <c r="G1052" s="80" t="s">
        <v>144</v>
      </c>
      <c r="H1052" s="79">
        <v>1</v>
      </c>
      <c r="I1052" s="78">
        <v>27.15</v>
      </c>
      <c r="J1052" s="78">
        <v>27.15</v>
      </c>
    </row>
    <row r="1053" spans="1:10" ht="26.1" customHeight="1" x14ac:dyDescent="0.2">
      <c r="A1053" s="81" t="s">
        <v>159</v>
      </c>
      <c r="B1053" s="82" t="s">
        <v>273</v>
      </c>
      <c r="C1053" s="81" t="s">
        <v>19</v>
      </c>
      <c r="D1053" s="81" t="s">
        <v>272</v>
      </c>
      <c r="E1053" s="139" t="s">
        <v>160</v>
      </c>
      <c r="F1053" s="139"/>
      <c r="G1053" s="80" t="s">
        <v>144</v>
      </c>
      <c r="H1053" s="79">
        <v>1</v>
      </c>
      <c r="I1053" s="78">
        <v>35.46</v>
      </c>
      <c r="J1053" s="78">
        <v>35.46</v>
      </c>
    </row>
    <row r="1054" spans="1:10" ht="65.099999999999994" customHeight="1" x14ac:dyDescent="0.2">
      <c r="A1054" s="81" t="s">
        <v>159</v>
      </c>
      <c r="B1054" s="82" t="s">
        <v>271</v>
      </c>
      <c r="C1054" s="81" t="s">
        <v>19</v>
      </c>
      <c r="D1054" s="81" t="s">
        <v>270</v>
      </c>
      <c r="E1054" s="139" t="s">
        <v>145</v>
      </c>
      <c r="F1054" s="139"/>
      <c r="G1054" s="80" t="s">
        <v>144</v>
      </c>
      <c r="H1054" s="79">
        <v>1</v>
      </c>
      <c r="I1054" s="78">
        <v>21.72</v>
      </c>
      <c r="J1054" s="78">
        <v>21.72</v>
      </c>
    </row>
    <row r="1055" spans="1:10" ht="65.099999999999994" customHeight="1" x14ac:dyDescent="0.2">
      <c r="A1055" s="81" t="s">
        <v>159</v>
      </c>
      <c r="B1055" s="82" t="s">
        <v>269</v>
      </c>
      <c r="C1055" s="81" t="s">
        <v>19</v>
      </c>
      <c r="D1055" s="81" t="s">
        <v>268</v>
      </c>
      <c r="E1055" s="139" t="s">
        <v>145</v>
      </c>
      <c r="F1055" s="139"/>
      <c r="G1055" s="80" t="s">
        <v>144</v>
      </c>
      <c r="H1055" s="79">
        <v>1</v>
      </c>
      <c r="I1055" s="78">
        <v>5.74</v>
      </c>
      <c r="J1055" s="78">
        <v>5.74</v>
      </c>
    </row>
    <row r="1056" spans="1:10" ht="25.5" x14ac:dyDescent="0.2">
      <c r="A1056" s="64"/>
      <c r="B1056" s="64"/>
      <c r="C1056" s="64"/>
      <c r="D1056" s="64"/>
      <c r="E1056" s="64" t="s">
        <v>139</v>
      </c>
      <c r="F1056" s="63">
        <v>31.32</v>
      </c>
      <c r="G1056" s="64" t="s">
        <v>138</v>
      </c>
      <c r="H1056" s="63">
        <v>0</v>
      </c>
      <c r="I1056" s="64" t="s">
        <v>137</v>
      </c>
      <c r="J1056" s="63">
        <v>31.32</v>
      </c>
    </row>
    <row r="1057" spans="1:10" ht="15" thickBot="1" x14ac:dyDescent="0.25">
      <c r="A1057" s="64"/>
      <c r="B1057" s="64"/>
      <c r="C1057" s="64"/>
      <c r="D1057" s="64"/>
      <c r="E1057" s="64" t="s">
        <v>136</v>
      </c>
      <c r="F1057" s="63">
        <v>29.081779999999998</v>
      </c>
      <c r="G1057" s="64"/>
      <c r="H1057" s="134" t="s">
        <v>135</v>
      </c>
      <c r="I1057" s="134"/>
      <c r="J1057" s="63">
        <v>161.03</v>
      </c>
    </row>
    <row r="1058" spans="1:10" ht="0.95" customHeight="1" thickTop="1" x14ac:dyDescent="0.2">
      <c r="A1058" s="62"/>
      <c r="B1058" s="62"/>
      <c r="C1058" s="62"/>
      <c r="D1058" s="62"/>
      <c r="E1058" s="62"/>
      <c r="F1058" s="62"/>
      <c r="G1058" s="62"/>
      <c r="H1058" s="62"/>
      <c r="I1058" s="62"/>
      <c r="J1058" s="62"/>
    </row>
    <row r="1059" spans="1:10" ht="18" customHeight="1" x14ac:dyDescent="0.2">
      <c r="A1059" s="77"/>
      <c r="B1059" s="75" t="s">
        <v>8</v>
      </c>
      <c r="C1059" s="77" t="s">
        <v>9</v>
      </c>
      <c r="D1059" s="77" t="s">
        <v>10</v>
      </c>
      <c r="E1059" s="135" t="s">
        <v>148</v>
      </c>
      <c r="F1059" s="135"/>
      <c r="G1059" s="76" t="s">
        <v>11</v>
      </c>
      <c r="H1059" s="75" t="s">
        <v>12</v>
      </c>
      <c r="I1059" s="75" t="s">
        <v>13</v>
      </c>
      <c r="J1059" s="75" t="s">
        <v>15</v>
      </c>
    </row>
    <row r="1060" spans="1:10" ht="65.099999999999994" customHeight="1" x14ac:dyDescent="0.2">
      <c r="A1060" s="73" t="s">
        <v>93</v>
      </c>
      <c r="B1060" s="74" t="s">
        <v>271</v>
      </c>
      <c r="C1060" s="73" t="s">
        <v>19</v>
      </c>
      <c r="D1060" s="73" t="s">
        <v>270</v>
      </c>
      <c r="E1060" s="132" t="s">
        <v>145</v>
      </c>
      <c r="F1060" s="132"/>
      <c r="G1060" s="72" t="s">
        <v>144</v>
      </c>
      <c r="H1060" s="71">
        <v>1</v>
      </c>
      <c r="I1060" s="70">
        <v>21.72</v>
      </c>
      <c r="J1060" s="70">
        <v>21.72</v>
      </c>
    </row>
    <row r="1061" spans="1:10" ht="65.099999999999994" customHeight="1" x14ac:dyDescent="0.2">
      <c r="A1061" s="68" t="s">
        <v>143</v>
      </c>
      <c r="B1061" s="69" t="s">
        <v>265</v>
      </c>
      <c r="C1061" s="68" t="s">
        <v>19</v>
      </c>
      <c r="D1061" s="68" t="s">
        <v>264</v>
      </c>
      <c r="E1061" s="133" t="s">
        <v>150</v>
      </c>
      <c r="F1061" s="133"/>
      <c r="G1061" s="67" t="s">
        <v>149</v>
      </c>
      <c r="H1061" s="66">
        <v>5.5999999999999999E-5</v>
      </c>
      <c r="I1061" s="65">
        <v>387793.97</v>
      </c>
      <c r="J1061" s="65">
        <v>21.7164623</v>
      </c>
    </row>
    <row r="1062" spans="1:10" ht="25.5" x14ac:dyDescent="0.2">
      <c r="A1062" s="64"/>
      <c r="B1062" s="64"/>
      <c r="C1062" s="64"/>
      <c r="D1062" s="64"/>
      <c r="E1062" s="64" t="s">
        <v>139</v>
      </c>
      <c r="F1062" s="63">
        <v>0</v>
      </c>
      <c r="G1062" s="64" t="s">
        <v>138</v>
      </c>
      <c r="H1062" s="63">
        <v>0</v>
      </c>
      <c r="I1062" s="64" t="s">
        <v>137</v>
      </c>
      <c r="J1062" s="63">
        <v>0</v>
      </c>
    </row>
    <row r="1063" spans="1:10" ht="15" thickBot="1" x14ac:dyDescent="0.25">
      <c r="A1063" s="64"/>
      <c r="B1063" s="64"/>
      <c r="C1063" s="64"/>
      <c r="D1063" s="64"/>
      <c r="E1063" s="64" t="s">
        <v>136</v>
      </c>
      <c r="F1063" s="63">
        <v>4.7870879999999998</v>
      </c>
      <c r="G1063" s="64"/>
      <c r="H1063" s="134" t="s">
        <v>135</v>
      </c>
      <c r="I1063" s="134"/>
      <c r="J1063" s="63">
        <v>26.51</v>
      </c>
    </row>
    <row r="1064" spans="1:10" ht="0.95" customHeight="1" thickTop="1" x14ac:dyDescent="0.2">
      <c r="A1064" s="62"/>
      <c r="B1064" s="62"/>
      <c r="C1064" s="62"/>
      <c r="D1064" s="62"/>
      <c r="E1064" s="62"/>
      <c r="F1064" s="62"/>
      <c r="G1064" s="62"/>
      <c r="H1064" s="62"/>
      <c r="I1064" s="62"/>
      <c r="J1064" s="62"/>
    </row>
    <row r="1065" spans="1:10" ht="18" customHeight="1" x14ac:dyDescent="0.2">
      <c r="A1065" s="77"/>
      <c r="B1065" s="75" t="s">
        <v>8</v>
      </c>
      <c r="C1065" s="77" t="s">
        <v>9</v>
      </c>
      <c r="D1065" s="77" t="s">
        <v>10</v>
      </c>
      <c r="E1065" s="135" t="s">
        <v>148</v>
      </c>
      <c r="F1065" s="135"/>
      <c r="G1065" s="76" t="s">
        <v>11</v>
      </c>
      <c r="H1065" s="75" t="s">
        <v>12</v>
      </c>
      <c r="I1065" s="75" t="s">
        <v>13</v>
      </c>
      <c r="J1065" s="75" t="s">
        <v>15</v>
      </c>
    </row>
    <row r="1066" spans="1:10" ht="65.099999999999994" customHeight="1" x14ac:dyDescent="0.2">
      <c r="A1066" s="73" t="s">
        <v>93</v>
      </c>
      <c r="B1066" s="74" t="s">
        <v>269</v>
      </c>
      <c r="C1066" s="73" t="s">
        <v>19</v>
      </c>
      <c r="D1066" s="73" t="s">
        <v>268</v>
      </c>
      <c r="E1066" s="132" t="s">
        <v>145</v>
      </c>
      <c r="F1066" s="132"/>
      <c r="G1066" s="72" t="s">
        <v>144</v>
      </c>
      <c r="H1066" s="71">
        <v>1</v>
      </c>
      <c r="I1066" s="70">
        <v>5.74</v>
      </c>
      <c r="J1066" s="70">
        <v>5.74</v>
      </c>
    </row>
    <row r="1067" spans="1:10" ht="65.099999999999994" customHeight="1" x14ac:dyDescent="0.2">
      <c r="A1067" s="68" t="s">
        <v>143</v>
      </c>
      <c r="B1067" s="69" t="s">
        <v>265</v>
      </c>
      <c r="C1067" s="68" t="s">
        <v>19</v>
      </c>
      <c r="D1067" s="68" t="s">
        <v>264</v>
      </c>
      <c r="E1067" s="133" t="s">
        <v>150</v>
      </c>
      <c r="F1067" s="133"/>
      <c r="G1067" s="67" t="s">
        <v>149</v>
      </c>
      <c r="H1067" s="66">
        <v>1.4800000000000001E-5</v>
      </c>
      <c r="I1067" s="65">
        <v>387793.97</v>
      </c>
      <c r="J1067" s="65">
        <v>5.7393508000000004</v>
      </c>
    </row>
    <row r="1068" spans="1:10" ht="25.5" x14ac:dyDescent="0.2">
      <c r="A1068" s="64"/>
      <c r="B1068" s="64"/>
      <c r="C1068" s="64"/>
      <c r="D1068" s="64"/>
      <c r="E1068" s="64" t="s">
        <v>139</v>
      </c>
      <c r="F1068" s="63">
        <v>0</v>
      </c>
      <c r="G1068" s="64" t="s">
        <v>138</v>
      </c>
      <c r="H1068" s="63">
        <v>0</v>
      </c>
      <c r="I1068" s="64" t="s">
        <v>137</v>
      </c>
      <c r="J1068" s="63">
        <v>0</v>
      </c>
    </row>
    <row r="1069" spans="1:10" ht="15" thickBot="1" x14ac:dyDescent="0.25">
      <c r="A1069" s="64"/>
      <c r="B1069" s="64"/>
      <c r="C1069" s="64"/>
      <c r="D1069" s="64"/>
      <c r="E1069" s="64" t="s">
        <v>136</v>
      </c>
      <c r="F1069" s="63">
        <v>1.265096</v>
      </c>
      <c r="G1069" s="64"/>
      <c r="H1069" s="134" t="s">
        <v>135</v>
      </c>
      <c r="I1069" s="134"/>
      <c r="J1069" s="63">
        <v>7.01</v>
      </c>
    </row>
    <row r="1070" spans="1:10" ht="0.95" customHeight="1" thickTop="1" x14ac:dyDescent="0.2">
      <c r="A1070" s="62"/>
      <c r="B1070" s="62"/>
      <c r="C1070" s="62"/>
      <c r="D1070" s="62"/>
      <c r="E1070" s="62"/>
      <c r="F1070" s="62"/>
      <c r="G1070" s="62"/>
      <c r="H1070" s="62"/>
      <c r="I1070" s="62"/>
      <c r="J1070" s="62"/>
    </row>
    <row r="1071" spans="1:10" ht="18" customHeight="1" x14ac:dyDescent="0.2">
      <c r="A1071" s="77"/>
      <c r="B1071" s="75" t="s">
        <v>8</v>
      </c>
      <c r="C1071" s="77" t="s">
        <v>9</v>
      </c>
      <c r="D1071" s="77" t="s">
        <v>10</v>
      </c>
      <c r="E1071" s="135" t="s">
        <v>148</v>
      </c>
      <c r="F1071" s="135"/>
      <c r="G1071" s="76" t="s">
        <v>11</v>
      </c>
      <c r="H1071" s="75" t="s">
        <v>12</v>
      </c>
      <c r="I1071" s="75" t="s">
        <v>13</v>
      </c>
      <c r="J1071" s="75" t="s">
        <v>15</v>
      </c>
    </row>
    <row r="1072" spans="1:10" ht="65.099999999999994" customHeight="1" x14ac:dyDescent="0.2">
      <c r="A1072" s="73" t="s">
        <v>93</v>
      </c>
      <c r="B1072" s="74" t="s">
        <v>267</v>
      </c>
      <c r="C1072" s="73" t="s">
        <v>19</v>
      </c>
      <c r="D1072" s="73" t="s">
        <v>266</v>
      </c>
      <c r="E1072" s="132" t="s">
        <v>145</v>
      </c>
      <c r="F1072" s="132"/>
      <c r="G1072" s="72" t="s">
        <v>144</v>
      </c>
      <c r="H1072" s="71">
        <v>1</v>
      </c>
      <c r="I1072" s="70">
        <v>27.15</v>
      </c>
      <c r="J1072" s="70">
        <v>27.15</v>
      </c>
    </row>
    <row r="1073" spans="1:10" ht="65.099999999999994" customHeight="1" x14ac:dyDescent="0.2">
      <c r="A1073" s="68" t="s">
        <v>143</v>
      </c>
      <c r="B1073" s="69" t="s">
        <v>265</v>
      </c>
      <c r="C1073" s="68" t="s">
        <v>19</v>
      </c>
      <c r="D1073" s="68" t="s">
        <v>264</v>
      </c>
      <c r="E1073" s="133" t="s">
        <v>150</v>
      </c>
      <c r="F1073" s="133"/>
      <c r="G1073" s="67" t="s">
        <v>149</v>
      </c>
      <c r="H1073" s="66">
        <v>6.9999999999999994E-5</v>
      </c>
      <c r="I1073" s="65">
        <v>387793.97</v>
      </c>
      <c r="J1073" s="65">
        <v>27.145577899999999</v>
      </c>
    </row>
    <row r="1074" spans="1:10" ht="25.5" x14ac:dyDescent="0.2">
      <c r="A1074" s="64"/>
      <c r="B1074" s="64"/>
      <c r="C1074" s="64"/>
      <c r="D1074" s="64"/>
      <c r="E1074" s="64" t="s">
        <v>139</v>
      </c>
      <c r="F1074" s="63">
        <v>0</v>
      </c>
      <c r="G1074" s="64" t="s">
        <v>138</v>
      </c>
      <c r="H1074" s="63">
        <v>0</v>
      </c>
      <c r="I1074" s="64" t="s">
        <v>137</v>
      </c>
      <c r="J1074" s="63">
        <v>0</v>
      </c>
    </row>
    <row r="1075" spans="1:10" ht="15" thickBot="1" x14ac:dyDescent="0.25">
      <c r="A1075" s="64"/>
      <c r="B1075" s="64"/>
      <c r="C1075" s="64"/>
      <c r="D1075" s="64"/>
      <c r="E1075" s="64" t="s">
        <v>136</v>
      </c>
      <c r="F1075" s="63">
        <v>5.98386</v>
      </c>
      <c r="G1075" s="64"/>
      <c r="H1075" s="134" t="s">
        <v>135</v>
      </c>
      <c r="I1075" s="134"/>
      <c r="J1075" s="63">
        <v>33.130000000000003</v>
      </c>
    </row>
    <row r="1076" spans="1:10" ht="0.95" customHeight="1" thickTop="1" x14ac:dyDescent="0.2">
      <c r="A1076" s="62"/>
      <c r="B1076" s="62"/>
      <c r="C1076" s="62"/>
      <c r="D1076" s="62"/>
      <c r="E1076" s="62"/>
      <c r="F1076" s="62"/>
      <c r="G1076" s="62"/>
      <c r="H1076" s="62"/>
      <c r="I1076" s="62"/>
      <c r="J1076" s="62"/>
    </row>
    <row r="1077" spans="1:10" ht="18" customHeight="1" x14ac:dyDescent="0.2">
      <c r="A1077" s="77"/>
      <c r="B1077" s="75" t="s">
        <v>8</v>
      </c>
      <c r="C1077" s="77" t="s">
        <v>9</v>
      </c>
      <c r="D1077" s="77" t="s">
        <v>10</v>
      </c>
      <c r="E1077" s="135" t="s">
        <v>148</v>
      </c>
      <c r="F1077" s="135"/>
      <c r="G1077" s="76" t="s">
        <v>11</v>
      </c>
      <c r="H1077" s="75" t="s">
        <v>12</v>
      </c>
      <c r="I1077" s="75" t="s">
        <v>13</v>
      </c>
      <c r="J1077" s="75" t="s">
        <v>15</v>
      </c>
    </row>
    <row r="1078" spans="1:10" ht="65.099999999999994" customHeight="1" x14ac:dyDescent="0.2">
      <c r="A1078" s="73" t="s">
        <v>93</v>
      </c>
      <c r="B1078" s="74" t="s">
        <v>263</v>
      </c>
      <c r="C1078" s="73" t="s">
        <v>19</v>
      </c>
      <c r="D1078" s="73" t="s">
        <v>262</v>
      </c>
      <c r="E1078" s="132" t="s">
        <v>145</v>
      </c>
      <c r="F1078" s="132"/>
      <c r="G1078" s="72" t="s">
        <v>144</v>
      </c>
      <c r="H1078" s="71">
        <v>1</v>
      </c>
      <c r="I1078" s="70">
        <v>41.88</v>
      </c>
      <c r="J1078" s="70">
        <v>41.88</v>
      </c>
    </row>
    <row r="1079" spans="1:10" ht="26.1" customHeight="1" x14ac:dyDescent="0.2">
      <c r="A1079" s="68" t="s">
        <v>143</v>
      </c>
      <c r="B1079" s="69" t="s">
        <v>142</v>
      </c>
      <c r="C1079" s="68" t="s">
        <v>19</v>
      </c>
      <c r="D1079" s="68" t="s">
        <v>141</v>
      </c>
      <c r="E1079" s="133" t="s">
        <v>140</v>
      </c>
      <c r="F1079" s="133"/>
      <c r="G1079" s="67" t="s">
        <v>126</v>
      </c>
      <c r="H1079" s="66">
        <v>8.5299999999999994</v>
      </c>
      <c r="I1079" s="65">
        <v>4.91</v>
      </c>
      <c r="J1079" s="65">
        <v>41.882300000000001</v>
      </c>
    </row>
    <row r="1080" spans="1:10" ht="25.5" x14ac:dyDescent="0.2">
      <c r="A1080" s="64"/>
      <c r="B1080" s="64"/>
      <c r="C1080" s="64"/>
      <c r="D1080" s="64"/>
      <c r="E1080" s="64" t="s">
        <v>139</v>
      </c>
      <c r="F1080" s="63">
        <v>0</v>
      </c>
      <c r="G1080" s="64" t="s">
        <v>138</v>
      </c>
      <c r="H1080" s="63">
        <v>0</v>
      </c>
      <c r="I1080" s="64" t="s">
        <v>137</v>
      </c>
      <c r="J1080" s="63">
        <v>0</v>
      </c>
    </row>
    <row r="1081" spans="1:10" ht="15" thickBot="1" x14ac:dyDescent="0.25">
      <c r="A1081" s="64"/>
      <c r="B1081" s="64"/>
      <c r="C1081" s="64"/>
      <c r="D1081" s="64"/>
      <c r="E1081" s="64" t="s">
        <v>136</v>
      </c>
      <c r="F1081" s="63">
        <v>9.2303519999999999</v>
      </c>
      <c r="G1081" s="64"/>
      <c r="H1081" s="134" t="s">
        <v>135</v>
      </c>
      <c r="I1081" s="134"/>
      <c r="J1081" s="63">
        <v>51.11</v>
      </c>
    </row>
    <row r="1082" spans="1:10" ht="0.95" customHeight="1" thickTop="1" x14ac:dyDescent="0.2">
      <c r="A1082" s="62"/>
      <c r="B1082" s="62"/>
      <c r="C1082" s="62"/>
      <c r="D1082" s="62"/>
      <c r="E1082" s="62"/>
      <c r="F1082" s="62"/>
      <c r="G1082" s="62"/>
      <c r="H1082" s="62"/>
      <c r="I1082" s="62"/>
      <c r="J1082" s="62"/>
    </row>
    <row r="1083" spans="1:10" ht="18" customHeight="1" x14ac:dyDescent="0.2">
      <c r="A1083" s="77"/>
      <c r="B1083" s="75" t="s">
        <v>8</v>
      </c>
      <c r="C1083" s="77" t="s">
        <v>9</v>
      </c>
      <c r="D1083" s="77" t="s">
        <v>10</v>
      </c>
      <c r="E1083" s="135" t="s">
        <v>148</v>
      </c>
      <c r="F1083" s="135"/>
      <c r="G1083" s="76" t="s">
        <v>11</v>
      </c>
      <c r="H1083" s="75" t="s">
        <v>12</v>
      </c>
      <c r="I1083" s="75" t="s">
        <v>13</v>
      </c>
      <c r="J1083" s="75" t="s">
        <v>15</v>
      </c>
    </row>
    <row r="1084" spans="1:10" ht="51.95" customHeight="1" x14ac:dyDescent="0.2">
      <c r="A1084" s="73" t="s">
        <v>93</v>
      </c>
      <c r="B1084" s="74" t="s">
        <v>261</v>
      </c>
      <c r="C1084" s="73" t="s">
        <v>19</v>
      </c>
      <c r="D1084" s="73" t="s">
        <v>260</v>
      </c>
      <c r="E1084" s="132" t="s">
        <v>145</v>
      </c>
      <c r="F1084" s="132"/>
      <c r="G1084" s="72" t="s">
        <v>166</v>
      </c>
      <c r="H1084" s="71">
        <v>1</v>
      </c>
      <c r="I1084" s="70">
        <v>80.709999999999994</v>
      </c>
      <c r="J1084" s="70">
        <v>80.709999999999994</v>
      </c>
    </row>
    <row r="1085" spans="1:10" ht="26.1" customHeight="1" x14ac:dyDescent="0.2">
      <c r="A1085" s="81" t="s">
        <v>159</v>
      </c>
      <c r="B1085" s="82" t="s">
        <v>243</v>
      </c>
      <c r="C1085" s="81" t="s">
        <v>19</v>
      </c>
      <c r="D1085" s="81" t="s">
        <v>242</v>
      </c>
      <c r="E1085" s="139" t="s">
        <v>160</v>
      </c>
      <c r="F1085" s="139"/>
      <c r="G1085" s="80" t="s">
        <v>144</v>
      </c>
      <c r="H1085" s="79">
        <v>1</v>
      </c>
      <c r="I1085" s="78">
        <v>22.7</v>
      </c>
      <c r="J1085" s="78">
        <v>22.7</v>
      </c>
    </row>
    <row r="1086" spans="1:10" ht="39" customHeight="1" x14ac:dyDescent="0.2">
      <c r="A1086" s="81" t="s">
        <v>159</v>
      </c>
      <c r="B1086" s="82" t="s">
        <v>255</v>
      </c>
      <c r="C1086" s="81" t="s">
        <v>19</v>
      </c>
      <c r="D1086" s="81" t="s">
        <v>254</v>
      </c>
      <c r="E1086" s="139" t="s">
        <v>145</v>
      </c>
      <c r="F1086" s="139"/>
      <c r="G1086" s="80" t="s">
        <v>144</v>
      </c>
      <c r="H1086" s="79">
        <v>1</v>
      </c>
      <c r="I1086" s="78">
        <v>12.27</v>
      </c>
      <c r="J1086" s="78">
        <v>12.27</v>
      </c>
    </row>
    <row r="1087" spans="1:10" ht="51.95" customHeight="1" x14ac:dyDescent="0.2">
      <c r="A1087" s="81" t="s">
        <v>159</v>
      </c>
      <c r="B1087" s="82" t="s">
        <v>257</v>
      </c>
      <c r="C1087" s="81" t="s">
        <v>19</v>
      </c>
      <c r="D1087" s="81" t="s">
        <v>256</v>
      </c>
      <c r="E1087" s="139" t="s">
        <v>145</v>
      </c>
      <c r="F1087" s="139"/>
      <c r="G1087" s="80" t="s">
        <v>144</v>
      </c>
      <c r="H1087" s="79">
        <v>1</v>
      </c>
      <c r="I1087" s="78">
        <v>45.74</v>
      </c>
      <c r="J1087" s="78">
        <v>45.74</v>
      </c>
    </row>
    <row r="1088" spans="1:10" ht="25.5" x14ac:dyDescent="0.2">
      <c r="A1088" s="64"/>
      <c r="B1088" s="64"/>
      <c r="C1088" s="64"/>
      <c r="D1088" s="64"/>
      <c r="E1088" s="64" t="s">
        <v>139</v>
      </c>
      <c r="F1088" s="63">
        <v>18.559999999999999</v>
      </c>
      <c r="G1088" s="64" t="s">
        <v>138</v>
      </c>
      <c r="H1088" s="63">
        <v>0</v>
      </c>
      <c r="I1088" s="64" t="s">
        <v>137</v>
      </c>
      <c r="J1088" s="63">
        <v>18.559999999999999</v>
      </c>
    </row>
    <row r="1089" spans="1:10" ht="15" thickBot="1" x14ac:dyDescent="0.25">
      <c r="A1089" s="64"/>
      <c r="B1089" s="64"/>
      <c r="C1089" s="64"/>
      <c r="D1089" s="64"/>
      <c r="E1089" s="64" t="s">
        <v>136</v>
      </c>
      <c r="F1089" s="63">
        <v>17.788484</v>
      </c>
      <c r="G1089" s="64"/>
      <c r="H1089" s="134" t="s">
        <v>135</v>
      </c>
      <c r="I1089" s="134"/>
      <c r="J1089" s="63">
        <v>98.5</v>
      </c>
    </row>
    <row r="1090" spans="1:10" ht="0.95" customHeight="1" thickTop="1" x14ac:dyDescent="0.2">
      <c r="A1090" s="62"/>
      <c r="B1090" s="62"/>
      <c r="C1090" s="62"/>
      <c r="D1090" s="62"/>
      <c r="E1090" s="62"/>
      <c r="F1090" s="62"/>
      <c r="G1090" s="62"/>
      <c r="H1090" s="62"/>
      <c r="I1090" s="62"/>
      <c r="J1090" s="62"/>
    </row>
    <row r="1091" spans="1:10" ht="18" customHeight="1" x14ac:dyDescent="0.2">
      <c r="A1091" s="77"/>
      <c r="B1091" s="75" t="s">
        <v>8</v>
      </c>
      <c r="C1091" s="77" t="s">
        <v>9</v>
      </c>
      <c r="D1091" s="77" t="s">
        <v>10</v>
      </c>
      <c r="E1091" s="135" t="s">
        <v>148</v>
      </c>
      <c r="F1091" s="135"/>
      <c r="G1091" s="76" t="s">
        <v>11</v>
      </c>
      <c r="H1091" s="75" t="s">
        <v>12</v>
      </c>
      <c r="I1091" s="75" t="s">
        <v>13</v>
      </c>
      <c r="J1091" s="75" t="s">
        <v>15</v>
      </c>
    </row>
    <row r="1092" spans="1:10" ht="48" customHeight="1" x14ac:dyDescent="0.2">
      <c r="A1092" s="73" t="s">
        <v>93</v>
      </c>
      <c r="B1092" s="74" t="s">
        <v>259</v>
      </c>
      <c r="C1092" s="73" t="s">
        <v>19</v>
      </c>
      <c r="D1092" s="73" t="s">
        <v>258</v>
      </c>
      <c r="E1092" s="132" t="s">
        <v>145</v>
      </c>
      <c r="F1092" s="132"/>
      <c r="G1092" s="72" t="s">
        <v>163</v>
      </c>
      <c r="H1092" s="71">
        <v>1</v>
      </c>
      <c r="I1092" s="70">
        <v>190.34</v>
      </c>
      <c r="J1092" s="70">
        <v>190.34</v>
      </c>
    </row>
    <row r="1093" spans="1:10" ht="26.1" customHeight="1" x14ac:dyDescent="0.2">
      <c r="A1093" s="81" t="s">
        <v>159</v>
      </c>
      <c r="B1093" s="82" t="s">
        <v>243</v>
      </c>
      <c r="C1093" s="81" t="s">
        <v>19</v>
      </c>
      <c r="D1093" s="81" t="s">
        <v>242</v>
      </c>
      <c r="E1093" s="139" t="s">
        <v>160</v>
      </c>
      <c r="F1093" s="139"/>
      <c r="G1093" s="80" t="s">
        <v>144</v>
      </c>
      <c r="H1093" s="79">
        <v>1</v>
      </c>
      <c r="I1093" s="78">
        <v>22.7</v>
      </c>
      <c r="J1093" s="78">
        <v>22.7</v>
      </c>
    </row>
    <row r="1094" spans="1:10" ht="48" customHeight="1" x14ac:dyDescent="0.2">
      <c r="A1094" s="81" t="s">
        <v>159</v>
      </c>
      <c r="B1094" s="82" t="s">
        <v>249</v>
      </c>
      <c r="C1094" s="81" t="s">
        <v>19</v>
      </c>
      <c r="D1094" s="81" t="s">
        <v>248</v>
      </c>
      <c r="E1094" s="139" t="s">
        <v>145</v>
      </c>
      <c r="F1094" s="139"/>
      <c r="G1094" s="80" t="s">
        <v>144</v>
      </c>
      <c r="H1094" s="79">
        <v>1</v>
      </c>
      <c r="I1094" s="78">
        <v>52.39</v>
      </c>
      <c r="J1094" s="78">
        <v>52.39</v>
      </c>
    </row>
    <row r="1095" spans="1:10" ht="48" customHeight="1" x14ac:dyDescent="0.2">
      <c r="A1095" s="81" t="s">
        <v>159</v>
      </c>
      <c r="B1095" s="82" t="s">
        <v>253</v>
      </c>
      <c r="C1095" s="81" t="s">
        <v>19</v>
      </c>
      <c r="D1095" s="81" t="s">
        <v>252</v>
      </c>
      <c r="E1095" s="139" t="s">
        <v>145</v>
      </c>
      <c r="F1095" s="139"/>
      <c r="G1095" s="80" t="s">
        <v>144</v>
      </c>
      <c r="H1095" s="79">
        <v>1</v>
      </c>
      <c r="I1095" s="78">
        <v>57.24</v>
      </c>
      <c r="J1095" s="78">
        <v>57.24</v>
      </c>
    </row>
    <row r="1096" spans="1:10" ht="48" customHeight="1" x14ac:dyDescent="0.2">
      <c r="A1096" s="81" t="s">
        <v>159</v>
      </c>
      <c r="B1096" s="82" t="s">
        <v>255</v>
      </c>
      <c r="C1096" s="81" t="s">
        <v>19</v>
      </c>
      <c r="D1096" s="81" t="s">
        <v>254</v>
      </c>
      <c r="E1096" s="139" t="s">
        <v>145</v>
      </c>
      <c r="F1096" s="139"/>
      <c r="G1096" s="80" t="s">
        <v>144</v>
      </c>
      <c r="H1096" s="79">
        <v>1</v>
      </c>
      <c r="I1096" s="78">
        <v>12.27</v>
      </c>
      <c r="J1096" s="78">
        <v>12.27</v>
      </c>
    </row>
    <row r="1097" spans="1:10" ht="48" customHeight="1" x14ac:dyDescent="0.2">
      <c r="A1097" s="81" t="s">
        <v>159</v>
      </c>
      <c r="B1097" s="82" t="s">
        <v>257</v>
      </c>
      <c r="C1097" s="81" t="s">
        <v>19</v>
      </c>
      <c r="D1097" s="81" t="s">
        <v>256</v>
      </c>
      <c r="E1097" s="139" t="s">
        <v>145</v>
      </c>
      <c r="F1097" s="139"/>
      <c r="G1097" s="80" t="s">
        <v>144</v>
      </c>
      <c r="H1097" s="79">
        <v>1</v>
      </c>
      <c r="I1097" s="78">
        <v>45.74</v>
      </c>
      <c r="J1097" s="78">
        <v>45.74</v>
      </c>
    </row>
    <row r="1098" spans="1:10" ht="25.5" x14ac:dyDescent="0.2">
      <c r="A1098" s="64"/>
      <c r="B1098" s="64"/>
      <c r="C1098" s="64"/>
      <c r="D1098" s="64"/>
      <c r="E1098" s="64" t="s">
        <v>139</v>
      </c>
      <c r="F1098" s="63">
        <v>18.559999999999999</v>
      </c>
      <c r="G1098" s="64" t="s">
        <v>138</v>
      </c>
      <c r="H1098" s="63">
        <v>0</v>
      </c>
      <c r="I1098" s="64" t="s">
        <v>137</v>
      </c>
      <c r="J1098" s="63">
        <v>18.559999999999999</v>
      </c>
    </row>
    <row r="1099" spans="1:10" ht="15" thickBot="1" x14ac:dyDescent="0.25">
      <c r="A1099" s="64"/>
      <c r="B1099" s="64"/>
      <c r="C1099" s="64"/>
      <c r="D1099" s="64"/>
      <c r="E1099" s="64" t="s">
        <v>136</v>
      </c>
      <c r="F1099" s="63">
        <v>41.950935999999999</v>
      </c>
      <c r="G1099" s="64"/>
      <c r="H1099" s="134" t="s">
        <v>135</v>
      </c>
      <c r="I1099" s="134"/>
      <c r="J1099" s="63">
        <v>232.29</v>
      </c>
    </row>
    <row r="1100" spans="1:10" ht="0.95" customHeight="1" thickTop="1" x14ac:dyDescent="0.2">
      <c r="A1100" s="62"/>
      <c r="B1100" s="62"/>
      <c r="C1100" s="62"/>
      <c r="D1100" s="62"/>
      <c r="E1100" s="62"/>
      <c r="F1100" s="62"/>
      <c r="G1100" s="62"/>
      <c r="H1100" s="62"/>
      <c r="I1100" s="62"/>
      <c r="J1100" s="62"/>
    </row>
    <row r="1101" spans="1:10" ht="18" customHeight="1" x14ac:dyDescent="0.2">
      <c r="A1101" s="77"/>
      <c r="B1101" s="75" t="s">
        <v>8</v>
      </c>
      <c r="C1101" s="77" t="s">
        <v>9</v>
      </c>
      <c r="D1101" s="77" t="s">
        <v>10</v>
      </c>
      <c r="E1101" s="135" t="s">
        <v>148</v>
      </c>
      <c r="F1101" s="135"/>
      <c r="G1101" s="76" t="s">
        <v>11</v>
      </c>
      <c r="H1101" s="75" t="s">
        <v>12</v>
      </c>
      <c r="I1101" s="75" t="s">
        <v>13</v>
      </c>
      <c r="J1101" s="75" t="s">
        <v>15</v>
      </c>
    </row>
    <row r="1102" spans="1:10" ht="48" customHeight="1" x14ac:dyDescent="0.2">
      <c r="A1102" s="73" t="s">
        <v>93</v>
      </c>
      <c r="B1102" s="74" t="s">
        <v>257</v>
      </c>
      <c r="C1102" s="73" t="s">
        <v>19</v>
      </c>
      <c r="D1102" s="73" t="s">
        <v>256</v>
      </c>
      <c r="E1102" s="132" t="s">
        <v>145</v>
      </c>
      <c r="F1102" s="132"/>
      <c r="G1102" s="72" t="s">
        <v>144</v>
      </c>
      <c r="H1102" s="71">
        <v>1</v>
      </c>
      <c r="I1102" s="70">
        <v>45.74</v>
      </c>
      <c r="J1102" s="70">
        <v>45.74</v>
      </c>
    </row>
    <row r="1103" spans="1:10" ht="39" customHeight="1" x14ac:dyDescent="0.2">
      <c r="A1103" s="68" t="s">
        <v>143</v>
      </c>
      <c r="B1103" s="69" t="s">
        <v>251</v>
      </c>
      <c r="C1103" s="68" t="s">
        <v>19</v>
      </c>
      <c r="D1103" s="68" t="s">
        <v>250</v>
      </c>
      <c r="E1103" s="133" t="s">
        <v>150</v>
      </c>
      <c r="F1103" s="133"/>
      <c r="G1103" s="67" t="s">
        <v>149</v>
      </c>
      <c r="H1103" s="66">
        <v>5.3300000000000001E-5</v>
      </c>
      <c r="I1103" s="65">
        <v>858146.28</v>
      </c>
      <c r="J1103" s="65">
        <v>45.739196700000001</v>
      </c>
    </row>
    <row r="1104" spans="1:10" ht="25.5" x14ac:dyDescent="0.2">
      <c r="A1104" s="64"/>
      <c r="B1104" s="64"/>
      <c r="C1104" s="64"/>
      <c r="D1104" s="64"/>
      <c r="E1104" s="64" t="s">
        <v>139</v>
      </c>
      <c r="F1104" s="63">
        <v>0</v>
      </c>
      <c r="G1104" s="64" t="s">
        <v>138</v>
      </c>
      <c r="H1104" s="63">
        <v>0</v>
      </c>
      <c r="I1104" s="64" t="s">
        <v>137</v>
      </c>
      <c r="J1104" s="63">
        <v>0</v>
      </c>
    </row>
    <row r="1105" spans="1:10" ht="15" thickBot="1" x14ac:dyDescent="0.25">
      <c r="A1105" s="64"/>
      <c r="B1105" s="64"/>
      <c r="C1105" s="64"/>
      <c r="D1105" s="64"/>
      <c r="E1105" s="64" t="s">
        <v>136</v>
      </c>
      <c r="F1105" s="63">
        <v>10.081096000000001</v>
      </c>
      <c r="G1105" s="64"/>
      <c r="H1105" s="134" t="s">
        <v>135</v>
      </c>
      <c r="I1105" s="134"/>
      <c r="J1105" s="63">
        <v>55.82</v>
      </c>
    </row>
    <row r="1106" spans="1:10" ht="0.95" customHeight="1" thickTop="1" x14ac:dyDescent="0.2">
      <c r="A1106" s="62"/>
      <c r="B1106" s="62"/>
      <c r="C1106" s="62"/>
      <c r="D1106" s="62"/>
      <c r="E1106" s="62"/>
      <c r="F1106" s="62"/>
      <c r="G1106" s="62"/>
      <c r="H1106" s="62"/>
      <c r="I1106" s="62"/>
      <c r="J1106" s="62"/>
    </row>
    <row r="1107" spans="1:10" ht="18" customHeight="1" x14ac:dyDescent="0.2">
      <c r="A1107" s="77"/>
      <c r="B1107" s="75" t="s">
        <v>8</v>
      </c>
      <c r="C1107" s="77" t="s">
        <v>9</v>
      </c>
      <c r="D1107" s="77" t="s">
        <v>10</v>
      </c>
      <c r="E1107" s="135" t="s">
        <v>148</v>
      </c>
      <c r="F1107" s="135"/>
      <c r="G1107" s="76" t="s">
        <v>11</v>
      </c>
      <c r="H1107" s="75" t="s">
        <v>12</v>
      </c>
      <c r="I1107" s="75" t="s">
        <v>13</v>
      </c>
      <c r="J1107" s="75" t="s">
        <v>15</v>
      </c>
    </row>
    <row r="1108" spans="1:10" ht="48" customHeight="1" x14ac:dyDescent="0.2">
      <c r="A1108" s="73" t="s">
        <v>93</v>
      </c>
      <c r="B1108" s="74" t="s">
        <v>255</v>
      </c>
      <c r="C1108" s="73" t="s">
        <v>19</v>
      </c>
      <c r="D1108" s="73" t="s">
        <v>254</v>
      </c>
      <c r="E1108" s="132" t="s">
        <v>145</v>
      </c>
      <c r="F1108" s="132"/>
      <c r="G1108" s="72" t="s">
        <v>144</v>
      </c>
      <c r="H1108" s="71">
        <v>1</v>
      </c>
      <c r="I1108" s="70">
        <v>12.27</v>
      </c>
      <c r="J1108" s="70">
        <v>12.27</v>
      </c>
    </row>
    <row r="1109" spans="1:10" ht="39" customHeight="1" x14ac:dyDescent="0.2">
      <c r="A1109" s="68" t="s">
        <v>143</v>
      </c>
      <c r="B1109" s="69" t="s">
        <v>251</v>
      </c>
      <c r="C1109" s="68" t="s">
        <v>19</v>
      </c>
      <c r="D1109" s="68" t="s">
        <v>250</v>
      </c>
      <c r="E1109" s="133" t="s">
        <v>150</v>
      </c>
      <c r="F1109" s="133"/>
      <c r="G1109" s="67" t="s">
        <v>149</v>
      </c>
      <c r="H1109" s="66">
        <v>1.43E-5</v>
      </c>
      <c r="I1109" s="65">
        <v>858146.28</v>
      </c>
      <c r="J1109" s="65">
        <v>12.2714918</v>
      </c>
    </row>
    <row r="1110" spans="1:10" ht="25.5" x14ac:dyDescent="0.2">
      <c r="A1110" s="64"/>
      <c r="B1110" s="64"/>
      <c r="C1110" s="64"/>
      <c r="D1110" s="64"/>
      <c r="E1110" s="64" t="s">
        <v>139</v>
      </c>
      <c r="F1110" s="63">
        <v>0</v>
      </c>
      <c r="G1110" s="64" t="s">
        <v>138</v>
      </c>
      <c r="H1110" s="63">
        <v>0</v>
      </c>
      <c r="I1110" s="64" t="s">
        <v>137</v>
      </c>
      <c r="J1110" s="63">
        <v>0</v>
      </c>
    </row>
    <row r="1111" spans="1:10" ht="15" thickBot="1" x14ac:dyDescent="0.25">
      <c r="A1111" s="64"/>
      <c r="B1111" s="64"/>
      <c r="C1111" s="64"/>
      <c r="D1111" s="64"/>
      <c r="E1111" s="64" t="s">
        <v>136</v>
      </c>
      <c r="F1111" s="63">
        <v>2.7043080000000002</v>
      </c>
      <c r="G1111" s="64"/>
      <c r="H1111" s="134" t="s">
        <v>135</v>
      </c>
      <c r="I1111" s="134"/>
      <c r="J1111" s="63">
        <v>14.97</v>
      </c>
    </row>
    <row r="1112" spans="1:10" ht="0.95" customHeight="1" thickTop="1" x14ac:dyDescent="0.2">
      <c r="A1112" s="62"/>
      <c r="B1112" s="62"/>
      <c r="C1112" s="62"/>
      <c r="D1112" s="62"/>
      <c r="E1112" s="62"/>
      <c r="F1112" s="62"/>
      <c r="G1112" s="62"/>
      <c r="H1112" s="62"/>
      <c r="I1112" s="62"/>
      <c r="J1112" s="62"/>
    </row>
    <row r="1113" spans="1:10" ht="18" customHeight="1" x14ac:dyDescent="0.2">
      <c r="A1113" s="77"/>
      <c r="B1113" s="75" t="s">
        <v>8</v>
      </c>
      <c r="C1113" s="77" t="s">
        <v>9</v>
      </c>
      <c r="D1113" s="77" t="s">
        <v>10</v>
      </c>
      <c r="E1113" s="135" t="s">
        <v>148</v>
      </c>
      <c r="F1113" s="135"/>
      <c r="G1113" s="76" t="s">
        <v>11</v>
      </c>
      <c r="H1113" s="75" t="s">
        <v>12</v>
      </c>
      <c r="I1113" s="75" t="s">
        <v>13</v>
      </c>
      <c r="J1113" s="75" t="s">
        <v>15</v>
      </c>
    </row>
    <row r="1114" spans="1:10" ht="48" customHeight="1" x14ac:dyDescent="0.2">
      <c r="A1114" s="73" t="s">
        <v>93</v>
      </c>
      <c r="B1114" s="74" t="s">
        <v>253</v>
      </c>
      <c r="C1114" s="73" t="s">
        <v>19</v>
      </c>
      <c r="D1114" s="73" t="s">
        <v>252</v>
      </c>
      <c r="E1114" s="132" t="s">
        <v>145</v>
      </c>
      <c r="F1114" s="132"/>
      <c r="G1114" s="72" t="s">
        <v>144</v>
      </c>
      <c r="H1114" s="71">
        <v>1</v>
      </c>
      <c r="I1114" s="70">
        <v>57.24</v>
      </c>
      <c r="J1114" s="70">
        <v>57.24</v>
      </c>
    </row>
    <row r="1115" spans="1:10" ht="39" customHeight="1" x14ac:dyDescent="0.2">
      <c r="A1115" s="68" t="s">
        <v>143</v>
      </c>
      <c r="B1115" s="69" t="s">
        <v>251</v>
      </c>
      <c r="C1115" s="68" t="s">
        <v>19</v>
      </c>
      <c r="D1115" s="68" t="s">
        <v>250</v>
      </c>
      <c r="E1115" s="133" t="s">
        <v>150</v>
      </c>
      <c r="F1115" s="133"/>
      <c r="G1115" s="67" t="s">
        <v>149</v>
      </c>
      <c r="H1115" s="66">
        <v>6.6699999999999995E-5</v>
      </c>
      <c r="I1115" s="65">
        <v>858146.28</v>
      </c>
      <c r="J1115" s="65">
        <v>57.238356899999999</v>
      </c>
    </row>
    <row r="1116" spans="1:10" ht="25.5" x14ac:dyDescent="0.2">
      <c r="A1116" s="64"/>
      <c r="B1116" s="64"/>
      <c r="C1116" s="64"/>
      <c r="D1116" s="64"/>
      <c r="E1116" s="64" t="s">
        <v>139</v>
      </c>
      <c r="F1116" s="63">
        <v>0</v>
      </c>
      <c r="G1116" s="64" t="s">
        <v>138</v>
      </c>
      <c r="H1116" s="63">
        <v>0</v>
      </c>
      <c r="I1116" s="64" t="s">
        <v>137</v>
      </c>
      <c r="J1116" s="63">
        <v>0</v>
      </c>
    </row>
    <row r="1117" spans="1:10" ht="15" thickBot="1" x14ac:dyDescent="0.25">
      <c r="A1117" s="64"/>
      <c r="B1117" s="64"/>
      <c r="C1117" s="64"/>
      <c r="D1117" s="64"/>
      <c r="E1117" s="64" t="s">
        <v>136</v>
      </c>
      <c r="F1117" s="63">
        <v>12.615696</v>
      </c>
      <c r="G1117" s="64"/>
      <c r="H1117" s="134" t="s">
        <v>135</v>
      </c>
      <c r="I1117" s="134"/>
      <c r="J1117" s="63">
        <v>69.86</v>
      </c>
    </row>
    <row r="1118" spans="1:10" ht="0.95" customHeight="1" thickTop="1" x14ac:dyDescent="0.2">
      <c r="A1118" s="62"/>
      <c r="B1118" s="62"/>
      <c r="C1118" s="62"/>
      <c r="D1118" s="62"/>
      <c r="E1118" s="62"/>
      <c r="F1118" s="62"/>
      <c r="G1118" s="62"/>
      <c r="H1118" s="62"/>
      <c r="I1118" s="62"/>
      <c r="J1118" s="62"/>
    </row>
    <row r="1119" spans="1:10" ht="18" customHeight="1" x14ac:dyDescent="0.2">
      <c r="A1119" s="77"/>
      <c r="B1119" s="75" t="s">
        <v>8</v>
      </c>
      <c r="C1119" s="77" t="s">
        <v>9</v>
      </c>
      <c r="D1119" s="77" t="s">
        <v>10</v>
      </c>
      <c r="E1119" s="135" t="s">
        <v>148</v>
      </c>
      <c r="F1119" s="135"/>
      <c r="G1119" s="76" t="s">
        <v>11</v>
      </c>
      <c r="H1119" s="75" t="s">
        <v>12</v>
      </c>
      <c r="I1119" s="75" t="s">
        <v>13</v>
      </c>
      <c r="J1119" s="75" t="s">
        <v>15</v>
      </c>
    </row>
    <row r="1120" spans="1:10" ht="48" customHeight="1" x14ac:dyDescent="0.2">
      <c r="A1120" s="73" t="s">
        <v>93</v>
      </c>
      <c r="B1120" s="74" t="s">
        <v>249</v>
      </c>
      <c r="C1120" s="73" t="s">
        <v>19</v>
      </c>
      <c r="D1120" s="73" t="s">
        <v>248</v>
      </c>
      <c r="E1120" s="132" t="s">
        <v>145</v>
      </c>
      <c r="F1120" s="132"/>
      <c r="G1120" s="72" t="s">
        <v>144</v>
      </c>
      <c r="H1120" s="71">
        <v>1</v>
      </c>
      <c r="I1120" s="70">
        <v>52.39</v>
      </c>
      <c r="J1120" s="70">
        <v>52.39</v>
      </c>
    </row>
    <row r="1121" spans="1:10" ht="31.5" customHeight="1" x14ac:dyDescent="0.2">
      <c r="A1121" s="68" t="s">
        <v>143</v>
      </c>
      <c r="B1121" s="69" t="s">
        <v>142</v>
      </c>
      <c r="C1121" s="68" t="s">
        <v>19</v>
      </c>
      <c r="D1121" s="68" t="s">
        <v>141</v>
      </c>
      <c r="E1121" s="133" t="s">
        <v>140</v>
      </c>
      <c r="F1121" s="133"/>
      <c r="G1121" s="67" t="s">
        <v>126</v>
      </c>
      <c r="H1121" s="66">
        <v>10.67</v>
      </c>
      <c r="I1121" s="65">
        <v>4.91</v>
      </c>
      <c r="J1121" s="65">
        <v>52.389699999999998</v>
      </c>
    </row>
    <row r="1122" spans="1:10" ht="25.5" x14ac:dyDescent="0.2">
      <c r="A1122" s="64"/>
      <c r="B1122" s="64"/>
      <c r="C1122" s="64"/>
      <c r="D1122" s="64"/>
      <c r="E1122" s="64" t="s">
        <v>139</v>
      </c>
      <c r="F1122" s="63">
        <v>0</v>
      </c>
      <c r="G1122" s="64" t="s">
        <v>138</v>
      </c>
      <c r="H1122" s="63">
        <v>0</v>
      </c>
      <c r="I1122" s="64" t="s">
        <v>137</v>
      </c>
      <c r="J1122" s="63">
        <v>0</v>
      </c>
    </row>
    <row r="1123" spans="1:10" ht="15" thickBot="1" x14ac:dyDescent="0.25">
      <c r="A1123" s="64"/>
      <c r="B1123" s="64"/>
      <c r="C1123" s="64"/>
      <c r="D1123" s="64"/>
      <c r="E1123" s="64" t="s">
        <v>136</v>
      </c>
      <c r="F1123" s="63">
        <v>11.546756</v>
      </c>
      <c r="G1123" s="64"/>
      <c r="H1123" s="134" t="s">
        <v>135</v>
      </c>
      <c r="I1123" s="134"/>
      <c r="J1123" s="63">
        <v>63.94</v>
      </c>
    </row>
    <row r="1124" spans="1:10" ht="0.95" customHeight="1" thickTop="1" x14ac:dyDescent="0.2">
      <c r="A1124" s="62"/>
      <c r="B1124" s="62"/>
      <c r="C1124" s="62"/>
      <c r="D1124" s="62"/>
      <c r="E1124" s="62"/>
      <c r="F1124" s="62"/>
      <c r="G1124" s="62"/>
      <c r="H1124" s="62"/>
      <c r="I1124" s="62"/>
      <c r="J1124" s="62"/>
    </row>
    <row r="1125" spans="1:10" ht="18" customHeight="1" x14ac:dyDescent="0.2">
      <c r="A1125" s="77"/>
      <c r="B1125" s="75" t="s">
        <v>8</v>
      </c>
      <c r="C1125" s="77" t="s">
        <v>9</v>
      </c>
      <c r="D1125" s="77" t="s">
        <v>10</v>
      </c>
      <c r="E1125" s="135" t="s">
        <v>148</v>
      </c>
      <c r="F1125" s="135"/>
      <c r="G1125" s="76" t="s">
        <v>11</v>
      </c>
      <c r="H1125" s="75" t="s">
        <v>12</v>
      </c>
      <c r="I1125" s="75" t="s">
        <v>13</v>
      </c>
      <c r="J1125" s="75" t="s">
        <v>15</v>
      </c>
    </row>
    <row r="1126" spans="1:10" ht="48" customHeight="1" x14ac:dyDescent="0.2">
      <c r="A1126" s="73" t="s">
        <v>93</v>
      </c>
      <c r="B1126" s="74" t="s">
        <v>247</v>
      </c>
      <c r="C1126" s="73" t="s">
        <v>19</v>
      </c>
      <c r="D1126" s="73" t="s">
        <v>246</v>
      </c>
      <c r="E1126" s="132" t="s">
        <v>145</v>
      </c>
      <c r="F1126" s="132"/>
      <c r="G1126" s="72" t="s">
        <v>166</v>
      </c>
      <c r="H1126" s="71">
        <v>1</v>
      </c>
      <c r="I1126" s="70">
        <v>75</v>
      </c>
      <c r="J1126" s="70">
        <v>75</v>
      </c>
    </row>
    <row r="1127" spans="1:10" ht="26.1" customHeight="1" x14ac:dyDescent="0.2">
      <c r="A1127" s="81" t="s">
        <v>159</v>
      </c>
      <c r="B1127" s="82" t="s">
        <v>243</v>
      </c>
      <c r="C1127" s="81" t="s">
        <v>19</v>
      </c>
      <c r="D1127" s="81" t="s">
        <v>242</v>
      </c>
      <c r="E1127" s="139" t="s">
        <v>160</v>
      </c>
      <c r="F1127" s="139"/>
      <c r="G1127" s="80" t="s">
        <v>144</v>
      </c>
      <c r="H1127" s="79">
        <v>1</v>
      </c>
      <c r="I1127" s="78">
        <v>22.7</v>
      </c>
      <c r="J1127" s="78">
        <v>22.7</v>
      </c>
    </row>
    <row r="1128" spans="1:10" ht="48" customHeight="1" x14ac:dyDescent="0.2">
      <c r="A1128" s="81" t="s">
        <v>159</v>
      </c>
      <c r="B1128" s="82" t="s">
        <v>241</v>
      </c>
      <c r="C1128" s="81" t="s">
        <v>19</v>
      </c>
      <c r="D1128" s="81" t="s">
        <v>240</v>
      </c>
      <c r="E1128" s="139" t="s">
        <v>145</v>
      </c>
      <c r="F1128" s="139"/>
      <c r="G1128" s="80" t="s">
        <v>144</v>
      </c>
      <c r="H1128" s="79">
        <v>1</v>
      </c>
      <c r="I1128" s="78">
        <v>41.24</v>
      </c>
      <c r="J1128" s="78">
        <v>41.24</v>
      </c>
    </row>
    <row r="1129" spans="1:10" ht="48" customHeight="1" x14ac:dyDescent="0.2">
      <c r="A1129" s="81" t="s">
        <v>159</v>
      </c>
      <c r="B1129" s="82" t="s">
        <v>239</v>
      </c>
      <c r="C1129" s="81" t="s">
        <v>19</v>
      </c>
      <c r="D1129" s="81" t="s">
        <v>238</v>
      </c>
      <c r="E1129" s="139" t="s">
        <v>145</v>
      </c>
      <c r="F1129" s="139"/>
      <c r="G1129" s="80" t="s">
        <v>144</v>
      </c>
      <c r="H1129" s="79">
        <v>1</v>
      </c>
      <c r="I1129" s="78">
        <v>11.06</v>
      </c>
      <c r="J1129" s="78">
        <v>11.06</v>
      </c>
    </row>
    <row r="1130" spans="1:10" ht="25.5" x14ac:dyDescent="0.2">
      <c r="A1130" s="64"/>
      <c r="B1130" s="64"/>
      <c r="C1130" s="64"/>
      <c r="D1130" s="64"/>
      <c r="E1130" s="64" t="s">
        <v>139</v>
      </c>
      <c r="F1130" s="63">
        <v>18.559999999999999</v>
      </c>
      <c r="G1130" s="64" t="s">
        <v>138</v>
      </c>
      <c r="H1130" s="63">
        <v>0</v>
      </c>
      <c r="I1130" s="64" t="s">
        <v>137</v>
      </c>
      <c r="J1130" s="63">
        <v>18.559999999999999</v>
      </c>
    </row>
    <row r="1131" spans="1:10" ht="15" thickBot="1" x14ac:dyDescent="0.25">
      <c r="A1131" s="64"/>
      <c r="B1131" s="64"/>
      <c r="C1131" s="64"/>
      <c r="D1131" s="64"/>
      <c r="E1131" s="64" t="s">
        <v>136</v>
      </c>
      <c r="F1131" s="63">
        <v>16.53</v>
      </c>
      <c r="G1131" s="64"/>
      <c r="H1131" s="134" t="s">
        <v>135</v>
      </c>
      <c r="I1131" s="134"/>
      <c r="J1131" s="63">
        <v>91.53</v>
      </c>
    </row>
    <row r="1132" spans="1:10" ht="0.95" customHeight="1" thickTop="1" x14ac:dyDescent="0.2">
      <c r="A1132" s="62"/>
      <c r="B1132" s="62"/>
      <c r="C1132" s="62"/>
      <c r="D1132" s="62"/>
      <c r="E1132" s="62"/>
      <c r="F1132" s="62"/>
      <c r="G1132" s="62"/>
      <c r="H1132" s="62"/>
      <c r="I1132" s="62"/>
      <c r="J1132" s="62"/>
    </row>
    <row r="1133" spans="1:10" ht="18" customHeight="1" x14ac:dyDescent="0.2">
      <c r="A1133" s="77"/>
      <c r="B1133" s="75" t="s">
        <v>8</v>
      </c>
      <c r="C1133" s="77" t="s">
        <v>9</v>
      </c>
      <c r="D1133" s="77" t="s">
        <v>10</v>
      </c>
      <c r="E1133" s="135" t="s">
        <v>148</v>
      </c>
      <c r="F1133" s="135"/>
      <c r="G1133" s="76" t="s">
        <v>11</v>
      </c>
      <c r="H1133" s="75" t="s">
        <v>12</v>
      </c>
      <c r="I1133" s="75" t="s">
        <v>13</v>
      </c>
      <c r="J1133" s="75" t="s">
        <v>15</v>
      </c>
    </row>
    <row r="1134" spans="1:10" ht="48" customHeight="1" x14ac:dyDescent="0.2">
      <c r="A1134" s="73" t="s">
        <v>93</v>
      </c>
      <c r="B1134" s="74" t="s">
        <v>245</v>
      </c>
      <c r="C1134" s="73" t="s">
        <v>19</v>
      </c>
      <c r="D1134" s="73" t="s">
        <v>244</v>
      </c>
      <c r="E1134" s="132" t="s">
        <v>145</v>
      </c>
      <c r="F1134" s="132"/>
      <c r="G1134" s="72" t="s">
        <v>163</v>
      </c>
      <c r="H1134" s="71">
        <v>1</v>
      </c>
      <c r="I1134" s="70">
        <v>199.87</v>
      </c>
      <c r="J1134" s="70">
        <v>199.87</v>
      </c>
    </row>
    <row r="1135" spans="1:10" ht="26.1" customHeight="1" x14ac:dyDescent="0.2">
      <c r="A1135" s="81" t="s">
        <v>159</v>
      </c>
      <c r="B1135" s="82" t="s">
        <v>243</v>
      </c>
      <c r="C1135" s="81" t="s">
        <v>19</v>
      </c>
      <c r="D1135" s="81" t="s">
        <v>242</v>
      </c>
      <c r="E1135" s="139" t="s">
        <v>160</v>
      </c>
      <c r="F1135" s="139"/>
      <c r="G1135" s="80" t="s">
        <v>144</v>
      </c>
      <c r="H1135" s="79">
        <v>1</v>
      </c>
      <c r="I1135" s="78">
        <v>22.7</v>
      </c>
      <c r="J1135" s="78">
        <v>22.7</v>
      </c>
    </row>
    <row r="1136" spans="1:10" ht="48" customHeight="1" x14ac:dyDescent="0.2">
      <c r="A1136" s="81" t="s">
        <v>159</v>
      </c>
      <c r="B1136" s="82" t="s">
        <v>241</v>
      </c>
      <c r="C1136" s="81" t="s">
        <v>19</v>
      </c>
      <c r="D1136" s="81" t="s">
        <v>240</v>
      </c>
      <c r="E1136" s="139" t="s">
        <v>145</v>
      </c>
      <c r="F1136" s="139"/>
      <c r="G1136" s="80" t="s">
        <v>144</v>
      </c>
      <c r="H1136" s="79">
        <v>1</v>
      </c>
      <c r="I1136" s="78">
        <v>41.24</v>
      </c>
      <c r="J1136" s="78">
        <v>41.24</v>
      </c>
    </row>
    <row r="1137" spans="1:10" ht="48" customHeight="1" x14ac:dyDescent="0.2">
      <c r="A1137" s="81" t="s">
        <v>159</v>
      </c>
      <c r="B1137" s="82" t="s">
        <v>239</v>
      </c>
      <c r="C1137" s="81" t="s">
        <v>19</v>
      </c>
      <c r="D1137" s="81" t="s">
        <v>238</v>
      </c>
      <c r="E1137" s="139" t="s">
        <v>145</v>
      </c>
      <c r="F1137" s="139"/>
      <c r="G1137" s="80" t="s">
        <v>144</v>
      </c>
      <c r="H1137" s="79">
        <v>1</v>
      </c>
      <c r="I1137" s="78">
        <v>11.06</v>
      </c>
      <c r="J1137" s="78">
        <v>11.06</v>
      </c>
    </row>
    <row r="1138" spans="1:10" ht="48" customHeight="1" x14ac:dyDescent="0.2">
      <c r="A1138" s="81" t="s">
        <v>159</v>
      </c>
      <c r="B1138" s="82" t="s">
        <v>237</v>
      </c>
      <c r="C1138" s="81" t="s">
        <v>19</v>
      </c>
      <c r="D1138" s="81" t="s">
        <v>236</v>
      </c>
      <c r="E1138" s="139" t="s">
        <v>145</v>
      </c>
      <c r="F1138" s="139"/>
      <c r="G1138" s="80" t="s">
        <v>144</v>
      </c>
      <c r="H1138" s="79">
        <v>1</v>
      </c>
      <c r="I1138" s="78">
        <v>51.61</v>
      </c>
      <c r="J1138" s="78">
        <v>51.61</v>
      </c>
    </row>
    <row r="1139" spans="1:10" ht="48" customHeight="1" x14ac:dyDescent="0.2">
      <c r="A1139" s="81" t="s">
        <v>159</v>
      </c>
      <c r="B1139" s="82" t="s">
        <v>233</v>
      </c>
      <c r="C1139" s="81" t="s">
        <v>19</v>
      </c>
      <c r="D1139" s="81" t="s">
        <v>232</v>
      </c>
      <c r="E1139" s="139" t="s">
        <v>145</v>
      </c>
      <c r="F1139" s="139"/>
      <c r="G1139" s="80" t="s">
        <v>144</v>
      </c>
      <c r="H1139" s="79">
        <v>1</v>
      </c>
      <c r="I1139" s="78">
        <v>73.260000000000005</v>
      </c>
      <c r="J1139" s="78">
        <v>73.260000000000005</v>
      </c>
    </row>
    <row r="1140" spans="1:10" ht="25.5" x14ac:dyDescent="0.2">
      <c r="A1140" s="64"/>
      <c r="B1140" s="64"/>
      <c r="C1140" s="64"/>
      <c r="D1140" s="64"/>
      <c r="E1140" s="64" t="s">
        <v>139</v>
      </c>
      <c r="F1140" s="63">
        <v>18.559999999999999</v>
      </c>
      <c r="G1140" s="64" t="s">
        <v>138</v>
      </c>
      <c r="H1140" s="63">
        <v>0</v>
      </c>
      <c r="I1140" s="64" t="s">
        <v>137</v>
      </c>
      <c r="J1140" s="63">
        <v>18.559999999999999</v>
      </c>
    </row>
    <row r="1141" spans="1:10" ht="15" thickBot="1" x14ac:dyDescent="0.25">
      <c r="A1141" s="64"/>
      <c r="B1141" s="64"/>
      <c r="C1141" s="64"/>
      <c r="D1141" s="64"/>
      <c r="E1141" s="64" t="s">
        <v>136</v>
      </c>
      <c r="F1141" s="63">
        <v>44.051347999999997</v>
      </c>
      <c r="G1141" s="64"/>
      <c r="H1141" s="134" t="s">
        <v>135</v>
      </c>
      <c r="I1141" s="134"/>
      <c r="J1141" s="63">
        <v>243.92</v>
      </c>
    </row>
    <row r="1142" spans="1:10" ht="0.95" customHeight="1" thickTop="1" x14ac:dyDescent="0.2">
      <c r="A1142" s="62"/>
      <c r="B1142" s="62"/>
      <c r="C1142" s="62"/>
      <c r="D1142" s="62"/>
      <c r="E1142" s="62"/>
      <c r="F1142" s="62"/>
      <c r="G1142" s="62"/>
      <c r="H1142" s="62"/>
      <c r="I1142" s="62"/>
      <c r="J1142" s="62"/>
    </row>
    <row r="1143" spans="1:10" ht="18" customHeight="1" x14ac:dyDescent="0.2">
      <c r="A1143" s="77"/>
      <c r="B1143" s="75" t="s">
        <v>8</v>
      </c>
      <c r="C1143" s="77" t="s">
        <v>9</v>
      </c>
      <c r="D1143" s="77" t="s">
        <v>10</v>
      </c>
      <c r="E1143" s="135" t="s">
        <v>148</v>
      </c>
      <c r="F1143" s="135"/>
      <c r="G1143" s="76" t="s">
        <v>11</v>
      </c>
      <c r="H1143" s="75" t="s">
        <v>12</v>
      </c>
      <c r="I1143" s="75" t="s">
        <v>13</v>
      </c>
      <c r="J1143" s="75" t="s">
        <v>15</v>
      </c>
    </row>
    <row r="1144" spans="1:10" ht="48" customHeight="1" x14ac:dyDescent="0.2">
      <c r="A1144" s="73" t="s">
        <v>93</v>
      </c>
      <c r="B1144" s="74" t="s">
        <v>241</v>
      </c>
      <c r="C1144" s="73" t="s">
        <v>19</v>
      </c>
      <c r="D1144" s="73" t="s">
        <v>240</v>
      </c>
      <c r="E1144" s="132" t="s">
        <v>145</v>
      </c>
      <c r="F1144" s="132"/>
      <c r="G1144" s="72" t="s">
        <v>144</v>
      </c>
      <c r="H1144" s="71">
        <v>1</v>
      </c>
      <c r="I1144" s="70">
        <v>41.24</v>
      </c>
      <c r="J1144" s="70">
        <v>41.24</v>
      </c>
    </row>
    <row r="1145" spans="1:10" ht="39" customHeight="1" x14ac:dyDescent="0.2">
      <c r="A1145" s="68" t="s">
        <v>143</v>
      </c>
      <c r="B1145" s="69" t="s">
        <v>235</v>
      </c>
      <c r="C1145" s="68" t="s">
        <v>19</v>
      </c>
      <c r="D1145" s="68" t="s">
        <v>234</v>
      </c>
      <c r="E1145" s="133" t="s">
        <v>150</v>
      </c>
      <c r="F1145" s="133"/>
      <c r="G1145" s="67" t="s">
        <v>149</v>
      </c>
      <c r="H1145" s="66">
        <v>5.3300000000000001E-5</v>
      </c>
      <c r="I1145" s="65">
        <v>773769.12</v>
      </c>
      <c r="J1145" s="65">
        <v>41.241894100000003</v>
      </c>
    </row>
    <row r="1146" spans="1:10" ht="25.5" x14ac:dyDescent="0.2">
      <c r="A1146" s="64"/>
      <c r="B1146" s="64"/>
      <c r="C1146" s="64"/>
      <c r="D1146" s="64"/>
      <c r="E1146" s="64" t="s">
        <v>139</v>
      </c>
      <c r="F1146" s="63">
        <v>0</v>
      </c>
      <c r="G1146" s="64" t="s">
        <v>138</v>
      </c>
      <c r="H1146" s="63">
        <v>0</v>
      </c>
      <c r="I1146" s="64" t="s">
        <v>137</v>
      </c>
      <c r="J1146" s="63">
        <v>0</v>
      </c>
    </row>
    <row r="1147" spans="1:10" ht="15" thickBot="1" x14ac:dyDescent="0.25">
      <c r="A1147" s="64"/>
      <c r="B1147" s="64"/>
      <c r="C1147" s="64"/>
      <c r="D1147" s="64"/>
      <c r="E1147" s="64" t="s">
        <v>136</v>
      </c>
      <c r="F1147" s="63">
        <v>9.0892959999999992</v>
      </c>
      <c r="G1147" s="64"/>
      <c r="H1147" s="134" t="s">
        <v>135</v>
      </c>
      <c r="I1147" s="134"/>
      <c r="J1147" s="63">
        <v>50.33</v>
      </c>
    </row>
    <row r="1148" spans="1:10" ht="0.95" customHeight="1" thickTop="1" x14ac:dyDescent="0.2">
      <c r="A1148" s="62"/>
      <c r="B1148" s="62"/>
      <c r="C1148" s="62"/>
      <c r="D1148" s="62"/>
      <c r="E1148" s="62"/>
      <c r="F1148" s="62"/>
      <c r="G1148" s="62"/>
      <c r="H1148" s="62"/>
      <c r="I1148" s="62"/>
      <c r="J1148" s="62"/>
    </row>
    <row r="1149" spans="1:10" ht="18" customHeight="1" x14ac:dyDescent="0.2">
      <c r="A1149" s="77"/>
      <c r="B1149" s="75" t="s">
        <v>8</v>
      </c>
      <c r="C1149" s="77" t="s">
        <v>9</v>
      </c>
      <c r="D1149" s="77" t="s">
        <v>10</v>
      </c>
      <c r="E1149" s="135" t="s">
        <v>148</v>
      </c>
      <c r="F1149" s="135"/>
      <c r="G1149" s="76" t="s">
        <v>11</v>
      </c>
      <c r="H1149" s="75" t="s">
        <v>12</v>
      </c>
      <c r="I1149" s="75" t="s">
        <v>13</v>
      </c>
      <c r="J1149" s="75" t="s">
        <v>15</v>
      </c>
    </row>
    <row r="1150" spans="1:10" ht="48" customHeight="1" x14ac:dyDescent="0.2">
      <c r="A1150" s="73" t="s">
        <v>93</v>
      </c>
      <c r="B1150" s="74" t="s">
        <v>239</v>
      </c>
      <c r="C1150" s="73" t="s">
        <v>19</v>
      </c>
      <c r="D1150" s="73" t="s">
        <v>238</v>
      </c>
      <c r="E1150" s="132" t="s">
        <v>145</v>
      </c>
      <c r="F1150" s="132"/>
      <c r="G1150" s="72" t="s">
        <v>144</v>
      </c>
      <c r="H1150" s="71">
        <v>1</v>
      </c>
      <c r="I1150" s="70">
        <v>11.06</v>
      </c>
      <c r="J1150" s="70">
        <v>11.06</v>
      </c>
    </row>
    <row r="1151" spans="1:10" ht="39" customHeight="1" x14ac:dyDescent="0.2">
      <c r="A1151" s="68" t="s">
        <v>143</v>
      </c>
      <c r="B1151" s="69" t="s">
        <v>235</v>
      </c>
      <c r="C1151" s="68" t="s">
        <v>19</v>
      </c>
      <c r="D1151" s="68" t="s">
        <v>234</v>
      </c>
      <c r="E1151" s="133" t="s">
        <v>150</v>
      </c>
      <c r="F1151" s="133"/>
      <c r="G1151" s="67" t="s">
        <v>149</v>
      </c>
      <c r="H1151" s="66">
        <v>1.43E-5</v>
      </c>
      <c r="I1151" s="65">
        <v>773769.12</v>
      </c>
      <c r="J1151" s="65">
        <v>11.064898400000001</v>
      </c>
    </row>
    <row r="1152" spans="1:10" ht="25.5" x14ac:dyDescent="0.2">
      <c r="A1152" s="64"/>
      <c r="B1152" s="64"/>
      <c r="C1152" s="64"/>
      <c r="D1152" s="64"/>
      <c r="E1152" s="64" t="s">
        <v>139</v>
      </c>
      <c r="F1152" s="63">
        <v>0</v>
      </c>
      <c r="G1152" s="64" t="s">
        <v>138</v>
      </c>
      <c r="H1152" s="63">
        <v>0</v>
      </c>
      <c r="I1152" s="64" t="s">
        <v>137</v>
      </c>
      <c r="J1152" s="63">
        <v>0</v>
      </c>
    </row>
    <row r="1153" spans="1:10" ht="15" thickBot="1" x14ac:dyDescent="0.25">
      <c r="A1153" s="64"/>
      <c r="B1153" s="64"/>
      <c r="C1153" s="64"/>
      <c r="D1153" s="64"/>
      <c r="E1153" s="64" t="s">
        <v>136</v>
      </c>
      <c r="F1153" s="63">
        <v>2.437624</v>
      </c>
      <c r="G1153" s="64"/>
      <c r="H1153" s="134" t="s">
        <v>135</v>
      </c>
      <c r="I1153" s="134"/>
      <c r="J1153" s="63">
        <v>13.5</v>
      </c>
    </row>
    <row r="1154" spans="1:10" ht="0.95" customHeight="1" thickTop="1" x14ac:dyDescent="0.2">
      <c r="A1154" s="62"/>
      <c r="B1154" s="62"/>
      <c r="C1154" s="62"/>
      <c r="D1154" s="62"/>
      <c r="E1154" s="62"/>
      <c r="F1154" s="62"/>
      <c r="G1154" s="62"/>
      <c r="H1154" s="62"/>
      <c r="I1154" s="62"/>
      <c r="J1154" s="62"/>
    </row>
    <row r="1155" spans="1:10" ht="18" customHeight="1" x14ac:dyDescent="0.2">
      <c r="A1155" s="77"/>
      <c r="B1155" s="75" t="s">
        <v>8</v>
      </c>
      <c r="C1155" s="77" t="s">
        <v>9</v>
      </c>
      <c r="D1155" s="77" t="s">
        <v>10</v>
      </c>
      <c r="E1155" s="135" t="s">
        <v>148</v>
      </c>
      <c r="F1155" s="135"/>
      <c r="G1155" s="76" t="s">
        <v>11</v>
      </c>
      <c r="H1155" s="75" t="s">
        <v>12</v>
      </c>
      <c r="I1155" s="75" t="s">
        <v>13</v>
      </c>
      <c r="J1155" s="75" t="s">
        <v>15</v>
      </c>
    </row>
    <row r="1156" spans="1:10" ht="48" customHeight="1" x14ac:dyDescent="0.2">
      <c r="A1156" s="73" t="s">
        <v>93</v>
      </c>
      <c r="B1156" s="74" t="s">
        <v>237</v>
      </c>
      <c r="C1156" s="73" t="s">
        <v>19</v>
      </c>
      <c r="D1156" s="73" t="s">
        <v>236</v>
      </c>
      <c r="E1156" s="132" t="s">
        <v>145</v>
      </c>
      <c r="F1156" s="132"/>
      <c r="G1156" s="72" t="s">
        <v>144</v>
      </c>
      <c r="H1156" s="71">
        <v>1</v>
      </c>
      <c r="I1156" s="70">
        <v>51.61</v>
      </c>
      <c r="J1156" s="70">
        <v>51.61</v>
      </c>
    </row>
    <row r="1157" spans="1:10" ht="39" customHeight="1" x14ac:dyDescent="0.2">
      <c r="A1157" s="68" t="s">
        <v>143</v>
      </c>
      <c r="B1157" s="69" t="s">
        <v>235</v>
      </c>
      <c r="C1157" s="68" t="s">
        <v>19</v>
      </c>
      <c r="D1157" s="68" t="s">
        <v>234</v>
      </c>
      <c r="E1157" s="133" t="s">
        <v>150</v>
      </c>
      <c r="F1157" s="133"/>
      <c r="G1157" s="67" t="s">
        <v>149</v>
      </c>
      <c r="H1157" s="66">
        <v>6.6699999999999995E-5</v>
      </c>
      <c r="I1157" s="65">
        <v>773769.12</v>
      </c>
      <c r="J1157" s="65">
        <v>51.610400300000002</v>
      </c>
    </row>
    <row r="1158" spans="1:10" ht="25.5" x14ac:dyDescent="0.2">
      <c r="A1158" s="64"/>
      <c r="B1158" s="64"/>
      <c r="C1158" s="64"/>
      <c r="D1158" s="64"/>
      <c r="E1158" s="64" t="s">
        <v>139</v>
      </c>
      <c r="F1158" s="63">
        <v>0</v>
      </c>
      <c r="G1158" s="64" t="s">
        <v>138</v>
      </c>
      <c r="H1158" s="63">
        <v>0</v>
      </c>
      <c r="I1158" s="64" t="s">
        <v>137</v>
      </c>
      <c r="J1158" s="63">
        <v>0</v>
      </c>
    </row>
    <row r="1159" spans="1:10" ht="15" thickBot="1" x14ac:dyDescent="0.25">
      <c r="A1159" s="64"/>
      <c r="B1159" s="64"/>
      <c r="C1159" s="64"/>
      <c r="D1159" s="64"/>
      <c r="E1159" s="64" t="s">
        <v>136</v>
      </c>
      <c r="F1159" s="63">
        <v>11.374844</v>
      </c>
      <c r="G1159" s="64"/>
      <c r="H1159" s="134" t="s">
        <v>135</v>
      </c>
      <c r="I1159" s="134"/>
      <c r="J1159" s="63">
        <v>62.98</v>
      </c>
    </row>
    <row r="1160" spans="1:10" ht="0.95" customHeight="1" thickTop="1" x14ac:dyDescent="0.2">
      <c r="A1160" s="62"/>
      <c r="B1160" s="62"/>
      <c r="C1160" s="62"/>
      <c r="D1160" s="62"/>
      <c r="E1160" s="62"/>
      <c r="F1160" s="62"/>
      <c r="G1160" s="62"/>
      <c r="H1160" s="62"/>
      <c r="I1160" s="62"/>
      <c r="J1160" s="62"/>
    </row>
    <row r="1161" spans="1:10" ht="18" customHeight="1" x14ac:dyDescent="0.2">
      <c r="A1161" s="77"/>
      <c r="B1161" s="75" t="s">
        <v>8</v>
      </c>
      <c r="C1161" s="77" t="s">
        <v>9</v>
      </c>
      <c r="D1161" s="77" t="s">
        <v>10</v>
      </c>
      <c r="E1161" s="135" t="s">
        <v>148</v>
      </c>
      <c r="F1161" s="135"/>
      <c r="G1161" s="76" t="s">
        <v>11</v>
      </c>
      <c r="H1161" s="75" t="s">
        <v>12</v>
      </c>
      <c r="I1161" s="75" t="s">
        <v>13</v>
      </c>
      <c r="J1161" s="75" t="s">
        <v>15</v>
      </c>
    </row>
    <row r="1162" spans="1:10" ht="48" customHeight="1" x14ac:dyDescent="0.2">
      <c r="A1162" s="73" t="s">
        <v>93</v>
      </c>
      <c r="B1162" s="74" t="s">
        <v>233</v>
      </c>
      <c r="C1162" s="73" t="s">
        <v>19</v>
      </c>
      <c r="D1162" s="73" t="s">
        <v>232</v>
      </c>
      <c r="E1162" s="132" t="s">
        <v>145</v>
      </c>
      <c r="F1162" s="132"/>
      <c r="G1162" s="72" t="s">
        <v>144</v>
      </c>
      <c r="H1162" s="71">
        <v>1</v>
      </c>
      <c r="I1162" s="70">
        <v>73.260000000000005</v>
      </c>
      <c r="J1162" s="70">
        <v>73.260000000000005</v>
      </c>
    </row>
    <row r="1163" spans="1:10" ht="26.1" customHeight="1" x14ac:dyDescent="0.2">
      <c r="A1163" s="68" t="s">
        <v>143</v>
      </c>
      <c r="B1163" s="69" t="s">
        <v>142</v>
      </c>
      <c r="C1163" s="68" t="s">
        <v>19</v>
      </c>
      <c r="D1163" s="68" t="s">
        <v>141</v>
      </c>
      <c r="E1163" s="133" t="s">
        <v>140</v>
      </c>
      <c r="F1163" s="133"/>
      <c r="G1163" s="67" t="s">
        <v>126</v>
      </c>
      <c r="H1163" s="66">
        <v>14.92</v>
      </c>
      <c r="I1163" s="65">
        <v>4.91</v>
      </c>
      <c r="J1163" s="65">
        <v>73.257199999999997</v>
      </c>
    </row>
    <row r="1164" spans="1:10" ht="25.5" x14ac:dyDescent="0.2">
      <c r="A1164" s="64"/>
      <c r="B1164" s="64"/>
      <c r="C1164" s="64"/>
      <c r="D1164" s="64"/>
      <c r="E1164" s="64" t="s">
        <v>139</v>
      </c>
      <c r="F1164" s="63">
        <v>0</v>
      </c>
      <c r="G1164" s="64" t="s">
        <v>138</v>
      </c>
      <c r="H1164" s="63">
        <v>0</v>
      </c>
      <c r="I1164" s="64" t="s">
        <v>137</v>
      </c>
      <c r="J1164" s="63">
        <v>0</v>
      </c>
    </row>
    <row r="1165" spans="1:10" ht="15" thickBot="1" x14ac:dyDescent="0.25">
      <c r="A1165" s="64"/>
      <c r="B1165" s="64"/>
      <c r="C1165" s="64"/>
      <c r="D1165" s="64"/>
      <c r="E1165" s="64" t="s">
        <v>136</v>
      </c>
      <c r="F1165" s="63">
        <v>16.146504</v>
      </c>
      <c r="G1165" s="64"/>
      <c r="H1165" s="134" t="s">
        <v>135</v>
      </c>
      <c r="I1165" s="134"/>
      <c r="J1165" s="63">
        <v>89.41</v>
      </c>
    </row>
    <row r="1166" spans="1:10" ht="0.95" customHeight="1" thickTop="1" x14ac:dyDescent="0.2">
      <c r="A1166" s="62"/>
      <c r="B1166" s="62"/>
      <c r="C1166" s="62"/>
      <c r="D1166" s="62"/>
      <c r="E1166" s="62"/>
      <c r="F1166" s="62"/>
      <c r="G1166" s="62"/>
      <c r="H1166" s="62"/>
      <c r="I1166" s="62"/>
      <c r="J1166" s="62"/>
    </row>
    <row r="1167" spans="1:10" ht="18" customHeight="1" x14ac:dyDescent="0.2">
      <c r="A1167" s="77"/>
      <c r="B1167" s="75" t="s">
        <v>8</v>
      </c>
      <c r="C1167" s="77" t="s">
        <v>9</v>
      </c>
      <c r="D1167" s="77" t="s">
        <v>10</v>
      </c>
      <c r="E1167" s="135" t="s">
        <v>148</v>
      </c>
      <c r="F1167" s="135"/>
      <c r="G1167" s="76" t="s">
        <v>11</v>
      </c>
      <c r="H1167" s="75" t="s">
        <v>12</v>
      </c>
      <c r="I1167" s="75" t="s">
        <v>13</v>
      </c>
      <c r="J1167" s="75" t="s">
        <v>15</v>
      </c>
    </row>
    <row r="1168" spans="1:10" ht="24" customHeight="1" x14ac:dyDescent="0.2">
      <c r="A1168" s="73" t="s">
        <v>93</v>
      </c>
      <c r="B1168" s="74" t="s">
        <v>231</v>
      </c>
      <c r="C1168" s="73" t="s">
        <v>19</v>
      </c>
      <c r="D1168" s="73" t="s">
        <v>230</v>
      </c>
      <c r="E1168" s="132" t="s">
        <v>160</v>
      </c>
      <c r="F1168" s="132"/>
      <c r="G1168" s="72" t="s">
        <v>144</v>
      </c>
      <c r="H1168" s="71">
        <v>1</v>
      </c>
      <c r="I1168" s="70">
        <v>19.11</v>
      </c>
      <c r="J1168" s="70">
        <v>19.11</v>
      </c>
    </row>
    <row r="1169" spans="1:10" ht="26.1" customHeight="1" x14ac:dyDescent="0.2">
      <c r="A1169" s="81" t="s">
        <v>159</v>
      </c>
      <c r="B1169" s="82" t="s">
        <v>229</v>
      </c>
      <c r="C1169" s="81" t="s">
        <v>19</v>
      </c>
      <c r="D1169" s="81" t="s">
        <v>228</v>
      </c>
      <c r="E1169" s="139" t="s">
        <v>160</v>
      </c>
      <c r="F1169" s="139"/>
      <c r="G1169" s="80" t="s">
        <v>144</v>
      </c>
      <c r="H1169" s="79">
        <v>1</v>
      </c>
      <c r="I1169" s="78">
        <v>0.34</v>
      </c>
      <c r="J1169" s="78">
        <v>0.34</v>
      </c>
    </row>
    <row r="1170" spans="1:10" ht="24" customHeight="1" x14ac:dyDescent="0.2">
      <c r="A1170" s="68" t="s">
        <v>143</v>
      </c>
      <c r="B1170" s="69" t="s">
        <v>227</v>
      </c>
      <c r="C1170" s="68" t="s">
        <v>19</v>
      </c>
      <c r="D1170" s="68" t="s">
        <v>226</v>
      </c>
      <c r="E1170" s="133" t="s">
        <v>199</v>
      </c>
      <c r="F1170" s="133"/>
      <c r="G1170" s="67" t="s">
        <v>144</v>
      </c>
      <c r="H1170" s="66">
        <v>1</v>
      </c>
      <c r="I1170" s="65">
        <v>13.72</v>
      </c>
      <c r="J1170" s="65">
        <v>13.72</v>
      </c>
    </row>
    <row r="1171" spans="1:10" ht="26.1" customHeight="1" x14ac:dyDescent="0.2">
      <c r="A1171" s="68" t="s">
        <v>143</v>
      </c>
      <c r="B1171" s="69" t="s">
        <v>198</v>
      </c>
      <c r="C1171" s="68" t="s">
        <v>19</v>
      </c>
      <c r="D1171" s="68" t="s">
        <v>197</v>
      </c>
      <c r="E1171" s="133" t="s">
        <v>140</v>
      </c>
      <c r="F1171" s="133"/>
      <c r="G1171" s="67" t="s">
        <v>144</v>
      </c>
      <c r="H1171" s="66">
        <v>1</v>
      </c>
      <c r="I1171" s="65">
        <v>1.63</v>
      </c>
      <c r="J1171" s="65">
        <v>1.63</v>
      </c>
    </row>
    <row r="1172" spans="1:10" ht="26.1" customHeight="1" x14ac:dyDescent="0.2">
      <c r="A1172" s="68" t="s">
        <v>143</v>
      </c>
      <c r="B1172" s="69" t="s">
        <v>196</v>
      </c>
      <c r="C1172" s="68" t="s">
        <v>19</v>
      </c>
      <c r="D1172" s="68" t="s">
        <v>195</v>
      </c>
      <c r="E1172" s="133" t="s">
        <v>140</v>
      </c>
      <c r="F1172" s="133"/>
      <c r="G1172" s="67" t="s">
        <v>144</v>
      </c>
      <c r="H1172" s="66">
        <v>1</v>
      </c>
      <c r="I1172" s="65">
        <v>0.57999999999999996</v>
      </c>
      <c r="J1172" s="65">
        <v>0.57999999999999996</v>
      </c>
    </row>
    <row r="1173" spans="1:10" ht="26.1" customHeight="1" x14ac:dyDescent="0.2">
      <c r="A1173" s="68" t="s">
        <v>143</v>
      </c>
      <c r="B1173" s="69" t="s">
        <v>194</v>
      </c>
      <c r="C1173" s="68" t="s">
        <v>19</v>
      </c>
      <c r="D1173" s="68" t="s">
        <v>193</v>
      </c>
      <c r="E1173" s="133" t="s">
        <v>140</v>
      </c>
      <c r="F1173" s="133"/>
      <c r="G1173" s="67" t="s">
        <v>144</v>
      </c>
      <c r="H1173" s="66">
        <v>1</v>
      </c>
      <c r="I1173" s="65">
        <v>1.1499999999999999</v>
      </c>
      <c r="J1173" s="65">
        <v>1.1499999999999999</v>
      </c>
    </row>
    <row r="1174" spans="1:10" ht="26.1" customHeight="1" x14ac:dyDescent="0.2">
      <c r="A1174" s="68" t="s">
        <v>143</v>
      </c>
      <c r="B1174" s="69" t="s">
        <v>192</v>
      </c>
      <c r="C1174" s="68" t="s">
        <v>19</v>
      </c>
      <c r="D1174" s="68" t="s">
        <v>191</v>
      </c>
      <c r="E1174" s="133" t="s">
        <v>140</v>
      </c>
      <c r="F1174" s="133"/>
      <c r="G1174" s="67" t="s">
        <v>144</v>
      </c>
      <c r="H1174" s="66">
        <v>1</v>
      </c>
      <c r="I1174" s="65">
        <v>0.03</v>
      </c>
      <c r="J1174" s="65">
        <v>0.03</v>
      </c>
    </row>
    <row r="1175" spans="1:10" ht="26.1" customHeight="1" x14ac:dyDescent="0.2">
      <c r="A1175" s="68" t="s">
        <v>143</v>
      </c>
      <c r="B1175" s="69" t="s">
        <v>225</v>
      </c>
      <c r="C1175" s="68" t="s">
        <v>19</v>
      </c>
      <c r="D1175" s="68" t="s">
        <v>224</v>
      </c>
      <c r="E1175" s="133" t="s">
        <v>140</v>
      </c>
      <c r="F1175" s="133"/>
      <c r="G1175" s="67" t="s">
        <v>144</v>
      </c>
      <c r="H1175" s="66">
        <v>1</v>
      </c>
      <c r="I1175" s="65">
        <v>0.52</v>
      </c>
      <c r="J1175" s="65">
        <v>0.52</v>
      </c>
    </row>
    <row r="1176" spans="1:10" ht="26.1" customHeight="1" x14ac:dyDescent="0.2">
      <c r="A1176" s="68" t="s">
        <v>143</v>
      </c>
      <c r="B1176" s="69" t="s">
        <v>223</v>
      </c>
      <c r="C1176" s="68" t="s">
        <v>19</v>
      </c>
      <c r="D1176" s="68" t="s">
        <v>222</v>
      </c>
      <c r="E1176" s="133" t="s">
        <v>140</v>
      </c>
      <c r="F1176" s="133"/>
      <c r="G1176" s="67" t="s">
        <v>144</v>
      </c>
      <c r="H1176" s="66">
        <v>1</v>
      </c>
      <c r="I1176" s="65">
        <v>1.1399999999999999</v>
      </c>
      <c r="J1176" s="65">
        <v>1.1399999999999999</v>
      </c>
    </row>
    <row r="1177" spans="1:10" ht="25.5" x14ac:dyDescent="0.2">
      <c r="A1177" s="64"/>
      <c r="B1177" s="64"/>
      <c r="C1177" s="64"/>
      <c r="D1177" s="64"/>
      <c r="E1177" s="64" t="s">
        <v>139</v>
      </c>
      <c r="F1177" s="63">
        <v>14.06</v>
      </c>
      <c r="G1177" s="64" t="s">
        <v>138</v>
      </c>
      <c r="H1177" s="63">
        <v>0</v>
      </c>
      <c r="I1177" s="64" t="s">
        <v>137</v>
      </c>
      <c r="J1177" s="63">
        <v>14.06</v>
      </c>
    </row>
    <row r="1178" spans="1:10" ht="15" thickBot="1" x14ac:dyDescent="0.25">
      <c r="A1178" s="64"/>
      <c r="B1178" s="64"/>
      <c r="C1178" s="64"/>
      <c r="D1178" s="64"/>
      <c r="E1178" s="64" t="s">
        <v>136</v>
      </c>
      <c r="F1178" s="63">
        <v>4.2118440000000001</v>
      </c>
      <c r="G1178" s="64"/>
      <c r="H1178" s="134" t="s">
        <v>135</v>
      </c>
      <c r="I1178" s="134"/>
      <c r="J1178" s="63">
        <v>23.32</v>
      </c>
    </row>
    <row r="1179" spans="1:10" ht="0.95" customHeight="1" thickTop="1" x14ac:dyDescent="0.2">
      <c r="A1179" s="62"/>
      <c r="B1179" s="62"/>
      <c r="C1179" s="62"/>
      <c r="D1179" s="62"/>
      <c r="E1179" s="62"/>
      <c r="F1179" s="62"/>
      <c r="G1179" s="62"/>
      <c r="H1179" s="62"/>
      <c r="I1179" s="62"/>
      <c r="J1179" s="62"/>
    </row>
    <row r="1180" spans="1:10" ht="18" customHeight="1" x14ac:dyDescent="0.2">
      <c r="A1180" s="77"/>
      <c r="B1180" s="75" t="s">
        <v>8</v>
      </c>
      <c r="C1180" s="77" t="s">
        <v>9</v>
      </c>
      <c r="D1180" s="77" t="s">
        <v>10</v>
      </c>
      <c r="E1180" s="135" t="s">
        <v>148</v>
      </c>
      <c r="F1180" s="135"/>
      <c r="G1180" s="76" t="s">
        <v>11</v>
      </c>
      <c r="H1180" s="75" t="s">
        <v>12</v>
      </c>
      <c r="I1180" s="75" t="s">
        <v>13</v>
      </c>
      <c r="J1180" s="75" t="s">
        <v>15</v>
      </c>
    </row>
    <row r="1181" spans="1:10" ht="39" customHeight="1" x14ac:dyDescent="0.2">
      <c r="A1181" s="73" t="s">
        <v>93</v>
      </c>
      <c r="B1181" s="74" t="s">
        <v>221</v>
      </c>
      <c r="C1181" s="73" t="s">
        <v>19</v>
      </c>
      <c r="D1181" s="73" t="s">
        <v>220</v>
      </c>
      <c r="E1181" s="132" t="s">
        <v>145</v>
      </c>
      <c r="F1181" s="132"/>
      <c r="G1181" s="72" t="s">
        <v>166</v>
      </c>
      <c r="H1181" s="71">
        <v>1</v>
      </c>
      <c r="I1181" s="70">
        <v>54.56</v>
      </c>
      <c r="J1181" s="70">
        <v>54.56</v>
      </c>
    </row>
    <row r="1182" spans="1:10" ht="24" customHeight="1" x14ac:dyDescent="0.2">
      <c r="A1182" s="81" t="s">
        <v>159</v>
      </c>
      <c r="B1182" s="82" t="s">
        <v>205</v>
      </c>
      <c r="C1182" s="81" t="s">
        <v>19</v>
      </c>
      <c r="D1182" s="81" t="s">
        <v>204</v>
      </c>
      <c r="E1182" s="139" t="s">
        <v>160</v>
      </c>
      <c r="F1182" s="139"/>
      <c r="G1182" s="80" t="s">
        <v>144</v>
      </c>
      <c r="H1182" s="79">
        <v>1</v>
      </c>
      <c r="I1182" s="78">
        <v>32.82</v>
      </c>
      <c r="J1182" s="78">
        <v>32.82</v>
      </c>
    </row>
    <row r="1183" spans="1:10" ht="39" customHeight="1" x14ac:dyDescent="0.2">
      <c r="A1183" s="81" t="s">
        <v>159</v>
      </c>
      <c r="B1183" s="82" t="s">
        <v>217</v>
      </c>
      <c r="C1183" s="81" t="s">
        <v>19</v>
      </c>
      <c r="D1183" s="81" t="s">
        <v>216</v>
      </c>
      <c r="E1183" s="139" t="s">
        <v>145</v>
      </c>
      <c r="F1183" s="139"/>
      <c r="G1183" s="80" t="s">
        <v>144</v>
      </c>
      <c r="H1183" s="79">
        <v>1</v>
      </c>
      <c r="I1183" s="78">
        <v>17.14</v>
      </c>
      <c r="J1183" s="78">
        <v>17.14</v>
      </c>
    </row>
    <row r="1184" spans="1:10" ht="39" customHeight="1" x14ac:dyDescent="0.2">
      <c r="A1184" s="81" t="s">
        <v>159</v>
      </c>
      <c r="B1184" s="82" t="s">
        <v>215</v>
      </c>
      <c r="C1184" s="81" t="s">
        <v>19</v>
      </c>
      <c r="D1184" s="81" t="s">
        <v>214</v>
      </c>
      <c r="E1184" s="139" t="s">
        <v>145</v>
      </c>
      <c r="F1184" s="139"/>
      <c r="G1184" s="80" t="s">
        <v>144</v>
      </c>
      <c r="H1184" s="79">
        <v>1</v>
      </c>
      <c r="I1184" s="78">
        <v>4.5999999999999996</v>
      </c>
      <c r="J1184" s="78">
        <v>4.5999999999999996</v>
      </c>
    </row>
    <row r="1185" spans="1:10" ht="25.5" x14ac:dyDescent="0.2">
      <c r="A1185" s="64"/>
      <c r="B1185" s="64"/>
      <c r="C1185" s="64"/>
      <c r="D1185" s="64"/>
      <c r="E1185" s="64" t="s">
        <v>139</v>
      </c>
      <c r="F1185" s="63">
        <v>28.68</v>
      </c>
      <c r="G1185" s="64" t="s">
        <v>138</v>
      </c>
      <c r="H1185" s="63">
        <v>0</v>
      </c>
      <c r="I1185" s="64" t="s">
        <v>137</v>
      </c>
      <c r="J1185" s="63">
        <v>28.68</v>
      </c>
    </row>
    <row r="1186" spans="1:10" ht="15" thickBot="1" x14ac:dyDescent="0.25">
      <c r="A1186" s="64"/>
      <c r="B1186" s="64"/>
      <c r="C1186" s="64"/>
      <c r="D1186" s="64"/>
      <c r="E1186" s="64" t="s">
        <v>136</v>
      </c>
      <c r="F1186" s="63">
        <v>12.025024</v>
      </c>
      <c r="G1186" s="64"/>
      <c r="H1186" s="134" t="s">
        <v>135</v>
      </c>
      <c r="I1186" s="134"/>
      <c r="J1186" s="63">
        <v>66.59</v>
      </c>
    </row>
    <row r="1187" spans="1:10" ht="0.95" customHeight="1" thickTop="1" x14ac:dyDescent="0.2">
      <c r="A1187" s="62"/>
      <c r="B1187" s="62"/>
      <c r="C1187" s="62"/>
      <c r="D1187" s="62"/>
      <c r="E1187" s="62"/>
      <c r="F1187" s="62"/>
      <c r="G1187" s="62"/>
      <c r="H1187" s="62"/>
      <c r="I1187" s="62"/>
      <c r="J1187" s="62"/>
    </row>
    <row r="1188" spans="1:10" ht="18" customHeight="1" x14ac:dyDescent="0.2">
      <c r="A1188" s="77"/>
      <c r="B1188" s="75" t="s">
        <v>8</v>
      </c>
      <c r="C1188" s="77" t="s">
        <v>9</v>
      </c>
      <c r="D1188" s="77" t="s">
        <v>10</v>
      </c>
      <c r="E1188" s="135" t="s">
        <v>148</v>
      </c>
      <c r="F1188" s="135"/>
      <c r="G1188" s="76" t="s">
        <v>11</v>
      </c>
      <c r="H1188" s="75" t="s">
        <v>12</v>
      </c>
      <c r="I1188" s="75" t="s">
        <v>13</v>
      </c>
      <c r="J1188" s="75" t="s">
        <v>15</v>
      </c>
    </row>
    <row r="1189" spans="1:10" ht="39" customHeight="1" x14ac:dyDescent="0.2">
      <c r="A1189" s="73" t="s">
        <v>93</v>
      </c>
      <c r="B1189" s="74" t="s">
        <v>219</v>
      </c>
      <c r="C1189" s="73" t="s">
        <v>19</v>
      </c>
      <c r="D1189" s="73" t="s">
        <v>218</v>
      </c>
      <c r="E1189" s="132" t="s">
        <v>145</v>
      </c>
      <c r="F1189" s="132"/>
      <c r="G1189" s="72" t="s">
        <v>163</v>
      </c>
      <c r="H1189" s="71">
        <v>1</v>
      </c>
      <c r="I1189" s="70">
        <v>128.6</v>
      </c>
      <c r="J1189" s="70">
        <v>128.6</v>
      </c>
    </row>
    <row r="1190" spans="1:10" ht="24" customHeight="1" x14ac:dyDescent="0.2">
      <c r="A1190" s="81" t="s">
        <v>159</v>
      </c>
      <c r="B1190" s="82" t="s">
        <v>205</v>
      </c>
      <c r="C1190" s="81" t="s">
        <v>19</v>
      </c>
      <c r="D1190" s="81" t="s">
        <v>204</v>
      </c>
      <c r="E1190" s="139" t="s">
        <v>160</v>
      </c>
      <c r="F1190" s="139"/>
      <c r="G1190" s="80" t="s">
        <v>144</v>
      </c>
      <c r="H1190" s="79">
        <v>1</v>
      </c>
      <c r="I1190" s="78">
        <v>32.82</v>
      </c>
      <c r="J1190" s="78">
        <v>32.82</v>
      </c>
    </row>
    <row r="1191" spans="1:10" ht="39" customHeight="1" x14ac:dyDescent="0.2">
      <c r="A1191" s="81" t="s">
        <v>159</v>
      </c>
      <c r="B1191" s="82" t="s">
        <v>217</v>
      </c>
      <c r="C1191" s="81" t="s">
        <v>19</v>
      </c>
      <c r="D1191" s="81" t="s">
        <v>216</v>
      </c>
      <c r="E1191" s="139" t="s">
        <v>145</v>
      </c>
      <c r="F1191" s="139"/>
      <c r="G1191" s="80" t="s">
        <v>144</v>
      </c>
      <c r="H1191" s="79">
        <v>1</v>
      </c>
      <c r="I1191" s="78">
        <v>17.14</v>
      </c>
      <c r="J1191" s="78">
        <v>17.14</v>
      </c>
    </row>
    <row r="1192" spans="1:10" ht="39" customHeight="1" x14ac:dyDescent="0.2">
      <c r="A1192" s="81" t="s">
        <v>159</v>
      </c>
      <c r="B1192" s="82" t="s">
        <v>215</v>
      </c>
      <c r="C1192" s="81" t="s">
        <v>19</v>
      </c>
      <c r="D1192" s="81" t="s">
        <v>214</v>
      </c>
      <c r="E1192" s="139" t="s">
        <v>145</v>
      </c>
      <c r="F1192" s="139"/>
      <c r="G1192" s="80" t="s">
        <v>144</v>
      </c>
      <c r="H1192" s="79">
        <v>1</v>
      </c>
      <c r="I1192" s="78">
        <v>4.5999999999999996</v>
      </c>
      <c r="J1192" s="78">
        <v>4.5999999999999996</v>
      </c>
    </row>
    <row r="1193" spans="1:10" ht="39" customHeight="1" x14ac:dyDescent="0.2">
      <c r="A1193" s="81" t="s">
        <v>159</v>
      </c>
      <c r="B1193" s="82" t="s">
        <v>213</v>
      </c>
      <c r="C1193" s="81" t="s">
        <v>19</v>
      </c>
      <c r="D1193" s="81" t="s">
        <v>212</v>
      </c>
      <c r="E1193" s="139" t="s">
        <v>145</v>
      </c>
      <c r="F1193" s="139"/>
      <c r="G1193" s="80" t="s">
        <v>144</v>
      </c>
      <c r="H1193" s="79">
        <v>1</v>
      </c>
      <c r="I1193" s="78">
        <v>18.75</v>
      </c>
      <c r="J1193" s="78">
        <v>18.75</v>
      </c>
    </row>
    <row r="1194" spans="1:10" ht="39" customHeight="1" x14ac:dyDescent="0.2">
      <c r="A1194" s="81" t="s">
        <v>159</v>
      </c>
      <c r="B1194" s="82" t="s">
        <v>207</v>
      </c>
      <c r="C1194" s="81" t="s">
        <v>19</v>
      </c>
      <c r="D1194" s="81" t="s">
        <v>206</v>
      </c>
      <c r="E1194" s="139" t="s">
        <v>145</v>
      </c>
      <c r="F1194" s="139"/>
      <c r="G1194" s="80" t="s">
        <v>144</v>
      </c>
      <c r="H1194" s="79">
        <v>1</v>
      </c>
      <c r="I1194" s="78">
        <v>55.29</v>
      </c>
      <c r="J1194" s="78">
        <v>55.29</v>
      </c>
    </row>
    <row r="1195" spans="1:10" ht="25.5" x14ac:dyDescent="0.2">
      <c r="A1195" s="64"/>
      <c r="B1195" s="64"/>
      <c r="C1195" s="64"/>
      <c r="D1195" s="64"/>
      <c r="E1195" s="64" t="s">
        <v>139</v>
      </c>
      <c r="F1195" s="63">
        <v>28.68</v>
      </c>
      <c r="G1195" s="64" t="s">
        <v>138</v>
      </c>
      <c r="H1195" s="63">
        <v>0</v>
      </c>
      <c r="I1195" s="64" t="s">
        <v>137</v>
      </c>
      <c r="J1195" s="63">
        <v>28.68</v>
      </c>
    </row>
    <row r="1196" spans="1:10" ht="15" thickBot="1" x14ac:dyDescent="0.25">
      <c r="A1196" s="64"/>
      <c r="B1196" s="64"/>
      <c r="C1196" s="64"/>
      <c r="D1196" s="64"/>
      <c r="E1196" s="64" t="s">
        <v>136</v>
      </c>
      <c r="F1196" s="63">
        <v>28.343440000000001</v>
      </c>
      <c r="G1196" s="64"/>
      <c r="H1196" s="134" t="s">
        <v>135</v>
      </c>
      <c r="I1196" s="134"/>
      <c r="J1196" s="63">
        <v>156.94</v>
      </c>
    </row>
    <row r="1197" spans="1:10" ht="0.95" customHeight="1" thickTop="1" x14ac:dyDescent="0.2">
      <c r="A1197" s="62"/>
      <c r="B1197" s="62"/>
      <c r="C1197" s="62"/>
      <c r="D1197" s="62"/>
      <c r="E1197" s="62"/>
      <c r="F1197" s="62"/>
      <c r="G1197" s="62"/>
      <c r="H1197" s="62"/>
      <c r="I1197" s="62"/>
      <c r="J1197" s="62"/>
    </row>
    <row r="1198" spans="1:10" ht="18" customHeight="1" x14ac:dyDescent="0.2">
      <c r="A1198" s="77"/>
      <c r="B1198" s="75" t="s">
        <v>8</v>
      </c>
      <c r="C1198" s="77" t="s">
        <v>9</v>
      </c>
      <c r="D1198" s="77" t="s">
        <v>10</v>
      </c>
      <c r="E1198" s="135" t="s">
        <v>148</v>
      </c>
      <c r="F1198" s="135"/>
      <c r="G1198" s="76" t="s">
        <v>11</v>
      </c>
      <c r="H1198" s="75" t="s">
        <v>12</v>
      </c>
      <c r="I1198" s="75" t="s">
        <v>13</v>
      </c>
      <c r="J1198" s="75" t="s">
        <v>15</v>
      </c>
    </row>
    <row r="1199" spans="1:10" ht="39" customHeight="1" x14ac:dyDescent="0.2">
      <c r="A1199" s="73" t="s">
        <v>93</v>
      </c>
      <c r="B1199" s="74" t="s">
        <v>217</v>
      </c>
      <c r="C1199" s="73" t="s">
        <v>19</v>
      </c>
      <c r="D1199" s="73" t="s">
        <v>216</v>
      </c>
      <c r="E1199" s="132" t="s">
        <v>145</v>
      </c>
      <c r="F1199" s="132"/>
      <c r="G1199" s="72" t="s">
        <v>144</v>
      </c>
      <c r="H1199" s="71">
        <v>1</v>
      </c>
      <c r="I1199" s="70">
        <v>17.14</v>
      </c>
      <c r="J1199" s="70">
        <v>17.14</v>
      </c>
    </row>
    <row r="1200" spans="1:10" ht="26.1" customHeight="1" x14ac:dyDescent="0.2">
      <c r="A1200" s="68" t="s">
        <v>143</v>
      </c>
      <c r="B1200" s="69" t="s">
        <v>211</v>
      </c>
      <c r="C1200" s="68" t="s">
        <v>19</v>
      </c>
      <c r="D1200" s="68" t="s">
        <v>210</v>
      </c>
      <c r="E1200" s="133" t="s">
        <v>150</v>
      </c>
      <c r="F1200" s="133"/>
      <c r="G1200" s="67" t="s">
        <v>149</v>
      </c>
      <c r="H1200" s="66">
        <v>5.3300000000000001E-5</v>
      </c>
      <c r="I1200" s="65">
        <v>262305.02</v>
      </c>
      <c r="J1200" s="65">
        <v>13.9808576</v>
      </c>
    </row>
    <row r="1201" spans="1:10" ht="26.1" customHeight="1" x14ac:dyDescent="0.2">
      <c r="A1201" s="68" t="s">
        <v>143</v>
      </c>
      <c r="B1201" s="69" t="s">
        <v>209</v>
      </c>
      <c r="C1201" s="68" t="s">
        <v>19</v>
      </c>
      <c r="D1201" s="68" t="s">
        <v>208</v>
      </c>
      <c r="E1201" s="133" t="s">
        <v>150</v>
      </c>
      <c r="F1201" s="133"/>
      <c r="G1201" s="67" t="s">
        <v>149</v>
      </c>
      <c r="H1201" s="66">
        <v>5.3300000000000001E-5</v>
      </c>
      <c r="I1201" s="65">
        <v>59301.65</v>
      </c>
      <c r="J1201" s="65">
        <v>3.1607778999999998</v>
      </c>
    </row>
    <row r="1202" spans="1:10" ht="25.5" x14ac:dyDescent="0.2">
      <c r="A1202" s="64"/>
      <c r="B1202" s="64"/>
      <c r="C1202" s="64"/>
      <c r="D1202" s="64"/>
      <c r="E1202" s="64" t="s">
        <v>139</v>
      </c>
      <c r="F1202" s="63">
        <v>0</v>
      </c>
      <c r="G1202" s="64" t="s">
        <v>138</v>
      </c>
      <c r="H1202" s="63">
        <v>0</v>
      </c>
      <c r="I1202" s="64" t="s">
        <v>137</v>
      </c>
      <c r="J1202" s="63">
        <v>0</v>
      </c>
    </row>
    <row r="1203" spans="1:10" ht="15" thickBot="1" x14ac:dyDescent="0.25">
      <c r="A1203" s="64"/>
      <c r="B1203" s="64"/>
      <c r="C1203" s="64"/>
      <c r="D1203" s="64"/>
      <c r="E1203" s="64" t="s">
        <v>136</v>
      </c>
      <c r="F1203" s="63">
        <v>3.7776559999999999</v>
      </c>
      <c r="G1203" s="64"/>
      <c r="H1203" s="134" t="s">
        <v>135</v>
      </c>
      <c r="I1203" s="134"/>
      <c r="J1203" s="63">
        <v>20.92</v>
      </c>
    </row>
    <row r="1204" spans="1:10" ht="0.95" customHeight="1" thickTop="1" x14ac:dyDescent="0.2">
      <c r="A1204" s="62"/>
      <c r="B1204" s="62"/>
      <c r="C1204" s="62"/>
      <c r="D1204" s="62"/>
      <c r="E1204" s="62"/>
      <c r="F1204" s="62"/>
      <c r="G1204" s="62"/>
      <c r="H1204" s="62"/>
      <c r="I1204" s="62"/>
      <c r="J1204" s="62"/>
    </row>
    <row r="1205" spans="1:10" ht="18" customHeight="1" x14ac:dyDescent="0.2">
      <c r="A1205" s="77"/>
      <c r="B1205" s="75" t="s">
        <v>8</v>
      </c>
      <c r="C1205" s="77" t="s">
        <v>9</v>
      </c>
      <c r="D1205" s="77" t="s">
        <v>10</v>
      </c>
      <c r="E1205" s="135" t="s">
        <v>148</v>
      </c>
      <c r="F1205" s="135"/>
      <c r="G1205" s="76" t="s">
        <v>11</v>
      </c>
      <c r="H1205" s="75" t="s">
        <v>12</v>
      </c>
      <c r="I1205" s="75" t="s">
        <v>13</v>
      </c>
      <c r="J1205" s="75" t="s">
        <v>15</v>
      </c>
    </row>
    <row r="1206" spans="1:10" ht="39" customHeight="1" x14ac:dyDescent="0.2">
      <c r="A1206" s="73" t="s">
        <v>93</v>
      </c>
      <c r="B1206" s="74" t="s">
        <v>215</v>
      </c>
      <c r="C1206" s="73" t="s">
        <v>19</v>
      </c>
      <c r="D1206" s="73" t="s">
        <v>214</v>
      </c>
      <c r="E1206" s="132" t="s">
        <v>145</v>
      </c>
      <c r="F1206" s="132"/>
      <c r="G1206" s="72" t="s">
        <v>144</v>
      </c>
      <c r="H1206" s="71">
        <v>1</v>
      </c>
      <c r="I1206" s="70">
        <v>4.5999999999999996</v>
      </c>
      <c r="J1206" s="70">
        <v>4.5999999999999996</v>
      </c>
    </row>
    <row r="1207" spans="1:10" ht="34.5" customHeight="1" x14ac:dyDescent="0.2">
      <c r="A1207" s="68" t="s">
        <v>143</v>
      </c>
      <c r="B1207" s="69" t="s">
        <v>211</v>
      </c>
      <c r="C1207" s="68" t="s">
        <v>19</v>
      </c>
      <c r="D1207" s="68" t="s">
        <v>210</v>
      </c>
      <c r="E1207" s="133" t="s">
        <v>150</v>
      </c>
      <c r="F1207" s="133"/>
      <c r="G1207" s="67" t="s">
        <v>149</v>
      </c>
      <c r="H1207" s="66">
        <v>1.43E-5</v>
      </c>
      <c r="I1207" s="65">
        <v>262305.02</v>
      </c>
      <c r="J1207" s="65">
        <v>3.7509617999999998</v>
      </c>
    </row>
    <row r="1208" spans="1:10" ht="34.5" customHeight="1" x14ac:dyDescent="0.2">
      <c r="A1208" s="68" t="s">
        <v>143</v>
      </c>
      <c r="B1208" s="69" t="s">
        <v>209</v>
      </c>
      <c r="C1208" s="68" t="s">
        <v>19</v>
      </c>
      <c r="D1208" s="68" t="s">
        <v>208</v>
      </c>
      <c r="E1208" s="133" t="s">
        <v>150</v>
      </c>
      <c r="F1208" s="133"/>
      <c r="G1208" s="67" t="s">
        <v>149</v>
      </c>
      <c r="H1208" s="66">
        <v>1.43E-5</v>
      </c>
      <c r="I1208" s="65">
        <v>59301.65</v>
      </c>
      <c r="J1208" s="65">
        <v>0.84801360000000003</v>
      </c>
    </row>
    <row r="1209" spans="1:10" ht="25.5" x14ac:dyDescent="0.2">
      <c r="A1209" s="64"/>
      <c r="B1209" s="64"/>
      <c r="C1209" s="64"/>
      <c r="D1209" s="64"/>
      <c r="E1209" s="64" t="s">
        <v>139</v>
      </c>
      <c r="F1209" s="63">
        <v>0</v>
      </c>
      <c r="G1209" s="64" t="s">
        <v>138</v>
      </c>
      <c r="H1209" s="63">
        <v>0</v>
      </c>
      <c r="I1209" s="64" t="s">
        <v>137</v>
      </c>
      <c r="J1209" s="63">
        <v>0</v>
      </c>
    </row>
    <row r="1210" spans="1:10" ht="15" thickBot="1" x14ac:dyDescent="0.25">
      <c r="A1210" s="64"/>
      <c r="B1210" s="64"/>
      <c r="C1210" s="64"/>
      <c r="D1210" s="64"/>
      <c r="E1210" s="64" t="s">
        <v>136</v>
      </c>
      <c r="F1210" s="63">
        <v>1.0138400000000001</v>
      </c>
      <c r="G1210" s="64"/>
      <c r="H1210" s="134" t="s">
        <v>135</v>
      </c>
      <c r="I1210" s="134"/>
      <c r="J1210" s="63">
        <v>5.61</v>
      </c>
    </row>
    <row r="1211" spans="1:10" ht="0.95" customHeight="1" thickTop="1" x14ac:dyDescent="0.2">
      <c r="A1211" s="62"/>
      <c r="B1211" s="62"/>
      <c r="C1211" s="62"/>
      <c r="D1211" s="62"/>
      <c r="E1211" s="62"/>
      <c r="F1211" s="62"/>
      <c r="G1211" s="62"/>
      <c r="H1211" s="62"/>
      <c r="I1211" s="62"/>
      <c r="J1211" s="62"/>
    </row>
    <row r="1212" spans="1:10" ht="18" customHeight="1" x14ac:dyDescent="0.2">
      <c r="A1212" s="77"/>
      <c r="B1212" s="75" t="s">
        <v>8</v>
      </c>
      <c r="C1212" s="77" t="s">
        <v>9</v>
      </c>
      <c r="D1212" s="77" t="s">
        <v>10</v>
      </c>
      <c r="E1212" s="135" t="s">
        <v>148</v>
      </c>
      <c r="F1212" s="135"/>
      <c r="G1212" s="76" t="s">
        <v>11</v>
      </c>
      <c r="H1212" s="75" t="s">
        <v>12</v>
      </c>
      <c r="I1212" s="75" t="s">
        <v>13</v>
      </c>
      <c r="J1212" s="75" t="s">
        <v>15</v>
      </c>
    </row>
    <row r="1213" spans="1:10" ht="39" customHeight="1" x14ac:dyDescent="0.2">
      <c r="A1213" s="73" t="s">
        <v>93</v>
      </c>
      <c r="B1213" s="74" t="s">
        <v>213</v>
      </c>
      <c r="C1213" s="73" t="s">
        <v>19</v>
      </c>
      <c r="D1213" s="73" t="s">
        <v>212</v>
      </c>
      <c r="E1213" s="132" t="s">
        <v>145</v>
      </c>
      <c r="F1213" s="132"/>
      <c r="G1213" s="72" t="s">
        <v>144</v>
      </c>
      <c r="H1213" s="71">
        <v>1</v>
      </c>
      <c r="I1213" s="70">
        <v>18.75</v>
      </c>
      <c r="J1213" s="70">
        <v>18.75</v>
      </c>
    </row>
    <row r="1214" spans="1:10" ht="34.5" customHeight="1" x14ac:dyDescent="0.2">
      <c r="A1214" s="68" t="s">
        <v>143</v>
      </c>
      <c r="B1214" s="69" t="s">
        <v>211</v>
      </c>
      <c r="C1214" s="68" t="s">
        <v>19</v>
      </c>
      <c r="D1214" s="68" t="s">
        <v>210</v>
      </c>
      <c r="E1214" s="133" t="s">
        <v>150</v>
      </c>
      <c r="F1214" s="133"/>
      <c r="G1214" s="67" t="s">
        <v>149</v>
      </c>
      <c r="H1214" s="66">
        <v>5.8300000000000001E-5</v>
      </c>
      <c r="I1214" s="65">
        <v>262305.02</v>
      </c>
      <c r="J1214" s="65">
        <v>15.292382699999999</v>
      </c>
    </row>
    <row r="1215" spans="1:10" ht="34.5" customHeight="1" x14ac:dyDescent="0.2">
      <c r="A1215" s="68" t="s">
        <v>143</v>
      </c>
      <c r="B1215" s="69" t="s">
        <v>209</v>
      </c>
      <c r="C1215" s="68" t="s">
        <v>19</v>
      </c>
      <c r="D1215" s="68" t="s">
        <v>208</v>
      </c>
      <c r="E1215" s="133" t="s">
        <v>150</v>
      </c>
      <c r="F1215" s="133"/>
      <c r="G1215" s="67" t="s">
        <v>149</v>
      </c>
      <c r="H1215" s="66">
        <v>5.8300000000000001E-5</v>
      </c>
      <c r="I1215" s="65">
        <v>59301.65</v>
      </c>
      <c r="J1215" s="65">
        <v>3.4572862</v>
      </c>
    </row>
    <row r="1216" spans="1:10" ht="25.5" x14ac:dyDescent="0.2">
      <c r="A1216" s="64"/>
      <c r="B1216" s="64"/>
      <c r="C1216" s="64"/>
      <c r="D1216" s="64"/>
      <c r="E1216" s="64" t="s">
        <v>139</v>
      </c>
      <c r="F1216" s="63">
        <v>0</v>
      </c>
      <c r="G1216" s="64" t="s">
        <v>138</v>
      </c>
      <c r="H1216" s="63">
        <v>0</v>
      </c>
      <c r="I1216" s="64" t="s">
        <v>137</v>
      </c>
      <c r="J1216" s="63">
        <v>0</v>
      </c>
    </row>
    <row r="1217" spans="1:10" ht="15" thickBot="1" x14ac:dyDescent="0.25">
      <c r="A1217" s="64"/>
      <c r="B1217" s="64"/>
      <c r="C1217" s="64"/>
      <c r="D1217" s="64"/>
      <c r="E1217" s="64" t="s">
        <v>136</v>
      </c>
      <c r="F1217" s="63">
        <v>4.1325000000000003</v>
      </c>
      <c r="G1217" s="64"/>
      <c r="H1217" s="134" t="s">
        <v>135</v>
      </c>
      <c r="I1217" s="134"/>
      <c r="J1217" s="63">
        <v>22.88</v>
      </c>
    </row>
    <row r="1218" spans="1:10" ht="0.95" customHeight="1" thickTop="1" x14ac:dyDescent="0.2">
      <c r="A1218" s="62"/>
      <c r="B1218" s="62"/>
      <c r="C1218" s="62"/>
      <c r="D1218" s="62"/>
      <c r="E1218" s="62"/>
      <c r="F1218" s="62"/>
      <c r="G1218" s="62"/>
      <c r="H1218" s="62"/>
      <c r="I1218" s="62"/>
      <c r="J1218" s="62"/>
    </row>
    <row r="1219" spans="1:10" ht="18" customHeight="1" x14ac:dyDescent="0.2">
      <c r="A1219" s="77"/>
      <c r="B1219" s="75" t="s">
        <v>8</v>
      </c>
      <c r="C1219" s="77" t="s">
        <v>9</v>
      </c>
      <c r="D1219" s="77" t="s">
        <v>10</v>
      </c>
      <c r="E1219" s="135" t="s">
        <v>148</v>
      </c>
      <c r="F1219" s="135"/>
      <c r="G1219" s="76" t="s">
        <v>11</v>
      </c>
      <c r="H1219" s="75" t="s">
        <v>12</v>
      </c>
      <c r="I1219" s="75" t="s">
        <v>13</v>
      </c>
      <c r="J1219" s="75" t="s">
        <v>15</v>
      </c>
    </row>
    <row r="1220" spans="1:10" ht="39" customHeight="1" x14ac:dyDescent="0.2">
      <c r="A1220" s="73" t="s">
        <v>93</v>
      </c>
      <c r="B1220" s="74" t="s">
        <v>207</v>
      </c>
      <c r="C1220" s="73" t="s">
        <v>19</v>
      </c>
      <c r="D1220" s="73" t="s">
        <v>206</v>
      </c>
      <c r="E1220" s="132" t="s">
        <v>145</v>
      </c>
      <c r="F1220" s="132"/>
      <c r="G1220" s="72" t="s">
        <v>144</v>
      </c>
      <c r="H1220" s="71">
        <v>1</v>
      </c>
      <c r="I1220" s="70">
        <v>55.29</v>
      </c>
      <c r="J1220" s="70">
        <v>55.29</v>
      </c>
    </row>
    <row r="1221" spans="1:10" ht="31.5" customHeight="1" x14ac:dyDescent="0.2">
      <c r="A1221" s="68" t="s">
        <v>143</v>
      </c>
      <c r="B1221" s="69" t="s">
        <v>142</v>
      </c>
      <c r="C1221" s="68" t="s">
        <v>19</v>
      </c>
      <c r="D1221" s="68" t="s">
        <v>141</v>
      </c>
      <c r="E1221" s="133" t="s">
        <v>140</v>
      </c>
      <c r="F1221" s="133"/>
      <c r="G1221" s="67" t="s">
        <v>126</v>
      </c>
      <c r="H1221" s="66">
        <v>11.26</v>
      </c>
      <c r="I1221" s="65">
        <v>4.91</v>
      </c>
      <c r="J1221" s="65">
        <v>55.2866</v>
      </c>
    </row>
    <row r="1222" spans="1:10" ht="25.5" x14ac:dyDescent="0.2">
      <c r="A1222" s="64"/>
      <c r="B1222" s="64"/>
      <c r="C1222" s="64"/>
      <c r="D1222" s="64"/>
      <c r="E1222" s="64" t="s">
        <v>139</v>
      </c>
      <c r="F1222" s="63">
        <v>0</v>
      </c>
      <c r="G1222" s="64" t="s">
        <v>138</v>
      </c>
      <c r="H1222" s="63">
        <v>0</v>
      </c>
      <c r="I1222" s="64" t="s">
        <v>137</v>
      </c>
      <c r="J1222" s="63">
        <v>0</v>
      </c>
    </row>
    <row r="1223" spans="1:10" ht="15" thickBot="1" x14ac:dyDescent="0.25">
      <c r="A1223" s="64"/>
      <c r="B1223" s="64"/>
      <c r="C1223" s="64"/>
      <c r="D1223" s="64"/>
      <c r="E1223" s="64" t="s">
        <v>136</v>
      </c>
      <c r="F1223" s="63">
        <v>12.185916000000001</v>
      </c>
      <c r="G1223" s="64"/>
      <c r="H1223" s="134" t="s">
        <v>135</v>
      </c>
      <c r="I1223" s="134"/>
      <c r="J1223" s="63">
        <v>67.48</v>
      </c>
    </row>
    <row r="1224" spans="1:10" ht="0.95" customHeight="1" thickTop="1" x14ac:dyDescent="0.2">
      <c r="A1224" s="62"/>
      <c r="B1224" s="62"/>
      <c r="C1224" s="62"/>
      <c r="D1224" s="62"/>
      <c r="E1224" s="62"/>
      <c r="F1224" s="62"/>
      <c r="G1224" s="62"/>
      <c r="H1224" s="62"/>
      <c r="I1224" s="62"/>
      <c r="J1224" s="62"/>
    </row>
    <row r="1225" spans="1:10" ht="18" customHeight="1" x14ac:dyDescent="0.2">
      <c r="A1225" s="77"/>
      <c r="B1225" s="75" t="s">
        <v>8</v>
      </c>
      <c r="C1225" s="77" t="s">
        <v>9</v>
      </c>
      <c r="D1225" s="77" t="s">
        <v>10</v>
      </c>
      <c r="E1225" s="135" t="s">
        <v>148</v>
      </c>
      <c r="F1225" s="135"/>
      <c r="G1225" s="76" t="s">
        <v>11</v>
      </c>
      <c r="H1225" s="75" t="s">
        <v>12</v>
      </c>
      <c r="I1225" s="75" t="s">
        <v>13</v>
      </c>
      <c r="J1225" s="75" t="s">
        <v>15</v>
      </c>
    </row>
    <row r="1226" spans="1:10" ht="27" customHeight="1" x14ac:dyDescent="0.2">
      <c r="A1226" s="73" t="s">
        <v>93</v>
      </c>
      <c r="B1226" s="74" t="s">
        <v>205</v>
      </c>
      <c r="C1226" s="73" t="s">
        <v>19</v>
      </c>
      <c r="D1226" s="73" t="s">
        <v>204</v>
      </c>
      <c r="E1226" s="132" t="s">
        <v>160</v>
      </c>
      <c r="F1226" s="132"/>
      <c r="G1226" s="72" t="s">
        <v>144</v>
      </c>
      <c r="H1226" s="71">
        <v>1</v>
      </c>
      <c r="I1226" s="70">
        <v>32.82</v>
      </c>
      <c r="J1226" s="70">
        <v>32.82</v>
      </c>
    </row>
    <row r="1227" spans="1:10" ht="34.5" customHeight="1" x14ac:dyDescent="0.2">
      <c r="A1227" s="81" t="s">
        <v>159</v>
      </c>
      <c r="B1227" s="82" t="s">
        <v>203</v>
      </c>
      <c r="C1227" s="81" t="s">
        <v>19</v>
      </c>
      <c r="D1227" s="81" t="s">
        <v>202</v>
      </c>
      <c r="E1227" s="139" t="s">
        <v>160</v>
      </c>
      <c r="F1227" s="139"/>
      <c r="G1227" s="80" t="s">
        <v>144</v>
      </c>
      <c r="H1227" s="79">
        <v>1</v>
      </c>
      <c r="I1227" s="78">
        <v>0.38</v>
      </c>
      <c r="J1227" s="78">
        <v>0.38</v>
      </c>
    </row>
    <row r="1228" spans="1:10" ht="34.5" customHeight="1" x14ac:dyDescent="0.2">
      <c r="A1228" s="68" t="s">
        <v>143</v>
      </c>
      <c r="B1228" s="69" t="s">
        <v>201</v>
      </c>
      <c r="C1228" s="68" t="s">
        <v>19</v>
      </c>
      <c r="D1228" s="68" t="s">
        <v>200</v>
      </c>
      <c r="E1228" s="133" t="s">
        <v>199</v>
      </c>
      <c r="F1228" s="133"/>
      <c r="G1228" s="67" t="s">
        <v>144</v>
      </c>
      <c r="H1228" s="66">
        <v>1</v>
      </c>
      <c r="I1228" s="65">
        <v>28.3</v>
      </c>
      <c r="J1228" s="65">
        <v>28.3</v>
      </c>
    </row>
    <row r="1229" spans="1:10" ht="30" customHeight="1" x14ac:dyDescent="0.2">
      <c r="A1229" s="68" t="s">
        <v>143</v>
      </c>
      <c r="B1229" s="69" t="s">
        <v>198</v>
      </c>
      <c r="C1229" s="68" t="s">
        <v>19</v>
      </c>
      <c r="D1229" s="68" t="s">
        <v>197</v>
      </c>
      <c r="E1229" s="133" t="s">
        <v>140</v>
      </c>
      <c r="F1229" s="133"/>
      <c r="G1229" s="67" t="s">
        <v>144</v>
      </c>
      <c r="H1229" s="66">
        <v>1</v>
      </c>
      <c r="I1229" s="65">
        <v>1.63</v>
      </c>
      <c r="J1229" s="65">
        <v>1.63</v>
      </c>
    </row>
    <row r="1230" spans="1:10" ht="30" customHeight="1" x14ac:dyDescent="0.2">
      <c r="A1230" s="68" t="s">
        <v>143</v>
      </c>
      <c r="B1230" s="69" t="s">
        <v>196</v>
      </c>
      <c r="C1230" s="68" t="s">
        <v>19</v>
      </c>
      <c r="D1230" s="68" t="s">
        <v>195</v>
      </c>
      <c r="E1230" s="133" t="s">
        <v>140</v>
      </c>
      <c r="F1230" s="133"/>
      <c r="G1230" s="67" t="s">
        <v>144</v>
      </c>
      <c r="H1230" s="66">
        <v>1</v>
      </c>
      <c r="I1230" s="65">
        <v>0.57999999999999996</v>
      </c>
      <c r="J1230" s="65">
        <v>0.57999999999999996</v>
      </c>
    </row>
    <row r="1231" spans="1:10" ht="30" customHeight="1" x14ac:dyDescent="0.2">
      <c r="A1231" s="68" t="s">
        <v>143</v>
      </c>
      <c r="B1231" s="69" t="s">
        <v>194</v>
      </c>
      <c r="C1231" s="68" t="s">
        <v>19</v>
      </c>
      <c r="D1231" s="68" t="s">
        <v>193</v>
      </c>
      <c r="E1231" s="133" t="s">
        <v>140</v>
      </c>
      <c r="F1231" s="133"/>
      <c r="G1231" s="67" t="s">
        <v>144</v>
      </c>
      <c r="H1231" s="66">
        <v>1</v>
      </c>
      <c r="I1231" s="65">
        <v>1.1499999999999999</v>
      </c>
      <c r="J1231" s="65">
        <v>1.1499999999999999</v>
      </c>
    </row>
    <row r="1232" spans="1:10" ht="30" customHeight="1" x14ac:dyDescent="0.2">
      <c r="A1232" s="68" t="s">
        <v>143</v>
      </c>
      <c r="B1232" s="69" t="s">
        <v>192</v>
      </c>
      <c r="C1232" s="68" t="s">
        <v>19</v>
      </c>
      <c r="D1232" s="68" t="s">
        <v>191</v>
      </c>
      <c r="E1232" s="133" t="s">
        <v>140</v>
      </c>
      <c r="F1232" s="133"/>
      <c r="G1232" s="67" t="s">
        <v>144</v>
      </c>
      <c r="H1232" s="66">
        <v>1</v>
      </c>
      <c r="I1232" s="65">
        <v>0.03</v>
      </c>
      <c r="J1232" s="65">
        <v>0.03</v>
      </c>
    </row>
    <row r="1233" spans="1:10" ht="34.5" customHeight="1" x14ac:dyDescent="0.2">
      <c r="A1233" s="68" t="s">
        <v>143</v>
      </c>
      <c r="B1233" s="69" t="s">
        <v>190</v>
      </c>
      <c r="C1233" s="68" t="s">
        <v>19</v>
      </c>
      <c r="D1233" s="68" t="s">
        <v>189</v>
      </c>
      <c r="E1233" s="133" t="s">
        <v>140</v>
      </c>
      <c r="F1233" s="133"/>
      <c r="G1233" s="67" t="s">
        <v>144</v>
      </c>
      <c r="H1233" s="66">
        <v>1</v>
      </c>
      <c r="I1233" s="65">
        <v>0.01</v>
      </c>
      <c r="J1233" s="65">
        <v>0.01</v>
      </c>
    </row>
    <row r="1234" spans="1:10" ht="34.5" customHeight="1" x14ac:dyDescent="0.2">
      <c r="A1234" s="68" t="s">
        <v>143</v>
      </c>
      <c r="B1234" s="69" t="s">
        <v>188</v>
      </c>
      <c r="C1234" s="68" t="s">
        <v>19</v>
      </c>
      <c r="D1234" s="68" t="s">
        <v>187</v>
      </c>
      <c r="E1234" s="133" t="s">
        <v>140</v>
      </c>
      <c r="F1234" s="133"/>
      <c r="G1234" s="67" t="s">
        <v>144</v>
      </c>
      <c r="H1234" s="66">
        <v>1</v>
      </c>
      <c r="I1234" s="65">
        <v>0.74</v>
      </c>
      <c r="J1234" s="65">
        <v>0.74</v>
      </c>
    </row>
    <row r="1235" spans="1:10" ht="25.5" x14ac:dyDescent="0.2">
      <c r="A1235" s="64"/>
      <c r="B1235" s="64"/>
      <c r="C1235" s="64"/>
      <c r="D1235" s="64"/>
      <c r="E1235" s="64" t="s">
        <v>139</v>
      </c>
      <c r="F1235" s="63">
        <v>28.68</v>
      </c>
      <c r="G1235" s="64" t="s">
        <v>138</v>
      </c>
      <c r="H1235" s="63">
        <v>0</v>
      </c>
      <c r="I1235" s="64" t="s">
        <v>137</v>
      </c>
      <c r="J1235" s="63">
        <v>28.68</v>
      </c>
    </row>
    <row r="1236" spans="1:10" ht="15" thickBot="1" x14ac:dyDescent="0.25">
      <c r="A1236" s="64"/>
      <c r="B1236" s="64"/>
      <c r="C1236" s="64"/>
      <c r="D1236" s="64"/>
      <c r="E1236" s="64" t="s">
        <v>136</v>
      </c>
      <c r="F1236" s="63">
        <v>7.2335279999999997</v>
      </c>
      <c r="G1236" s="64"/>
      <c r="H1236" s="134" t="s">
        <v>135</v>
      </c>
      <c r="I1236" s="134"/>
      <c r="J1236" s="63">
        <v>40.049999999999997</v>
      </c>
    </row>
    <row r="1237" spans="1:10" ht="0.95" customHeight="1" thickTop="1" x14ac:dyDescent="0.2">
      <c r="A1237" s="62"/>
      <c r="B1237" s="62"/>
      <c r="C1237" s="62"/>
      <c r="D1237" s="62"/>
      <c r="E1237" s="62"/>
      <c r="F1237" s="62"/>
      <c r="G1237" s="62"/>
      <c r="H1237" s="62"/>
      <c r="I1237" s="62"/>
      <c r="J1237" s="62"/>
    </row>
    <row r="1238" spans="1:10" ht="18" customHeight="1" x14ac:dyDescent="0.2">
      <c r="A1238" s="77"/>
      <c r="B1238" s="75" t="s">
        <v>8</v>
      </c>
      <c r="C1238" s="77" t="s">
        <v>9</v>
      </c>
      <c r="D1238" s="77" t="s">
        <v>10</v>
      </c>
      <c r="E1238" s="135" t="s">
        <v>148</v>
      </c>
      <c r="F1238" s="135"/>
      <c r="G1238" s="76" t="s">
        <v>11</v>
      </c>
      <c r="H1238" s="75" t="s">
        <v>12</v>
      </c>
      <c r="I1238" s="75" t="s">
        <v>13</v>
      </c>
      <c r="J1238" s="75" t="s">
        <v>15</v>
      </c>
    </row>
    <row r="1239" spans="1:10" ht="39" customHeight="1" x14ac:dyDescent="0.2">
      <c r="A1239" s="73" t="s">
        <v>93</v>
      </c>
      <c r="B1239" s="74" t="s">
        <v>186</v>
      </c>
      <c r="C1239" s="73" t="s">
        <v>19</v>
      </c>
      <c r="D1239" s="73" t="s">
        <v>185</v>
      </c>
      <c r="E1239" s="132" t="s">
        <v>145</v>
      </c>
      <c r="F1239" s="132"/>
      <c r="G1239" s="72" t="s">
        <v>166</v>
      </c>
      <c r="H1239" s="71">
        <v>1</v>
      </c>
      <c r="I1239" s="70">
        <v>0.43</v>
      </c>
      <c r="J1239" s="70">
        <v>0.43</v>
      </c>
    </row>
    <row r="1240" spans="1:10" ht="39" customHeight="1" x14ac:dyDescent="0.2">
      <c r="A1240" s="81" t="s">
        <v>159</v>
      </c>
      <c r="B1240" s="82" t="s">
        <v>182</v>
      </c>
      <c r="C1240" s="81" t="s">
        <v>19</v>
      </c>
      <c r="D1240" s="81" t="s">
        <v>181</v>
      </c>
      <c r="E1240" s="139" t="s">
        <v>145</v>
      </c>
      <c r="F1240" s="139"/>
      <c r="G1240" s="80" t="s">
        <v>144</v>
      </c>
      <c r="H1240" s="79">
        <v>1</v>
      </c>
      <c r="I1240" s="78">
        <v>0.35</v>
      </c>
      <c r="J1240" s="78">
        <v>0.35</v>
      </c>
    </row>
    <row r="1241" spans="1:10" ht="39" customHeight="1" x14ac:dyDescent="0.2">
      <c r="A1241" s="81" t="s">
        <v>159</v>
      </c>
      <c r="B1241" s="82" t="s">
        <v>180</v>
      </c>
      <c r="C1241" s="81" t="s">
        <v>19</v>
      </c>
      <c r="D1241" s="81" t="s">
        <v>179</v>
      </c>
      <c r="E1241" s="139" t="s">
        <v>145</v>
      </c>
      <c r="F1241" s="139"/>
      <c r="G1241" s="80" t="s">
        <v>144</v>
      </c>
      <c r="H1241" s="79">
        <v>1</v>
      </c>
      <c r="I1241" s="78">
        <v>0.08</v>
      </c>
      <c r="J1241" s="78">
        <v>0.08</v>
      </c>
    </row>
    <row r="1242" spans="1:10" ht="25.5" x14ac:dyDescent="0.2">
      <c r="A1242" s="64"/>
      <c r="B1242" s="64"/>
      <c r="C1242" s="64"/>
      <c r="D1242" s="64"/>
      <c r="E1242" s="64" t="s">
        <v>139</v>
      </c>
      <c r="F1242" s="63">
        <v>0</v>
      </c>
      <c r="G1242" s="64" t="s">
        <v>138</v>
      </c>
      <c r="H1242" s="63">
        <v>0</v>
      </c>
      <c r="I1242" s="64" t="s">
        <v>137</v>
      </c>
      <c r="J1242" s="63">
        <v>0</v>
      </c>
    </row>
    <row r="1243" spans="1:10" ht="15" thickBot="1" x14ac:dyDescent="0.25">
      <c r="A1243" s="64"/>
      <c r="B1243" s="64"/>
      <c r="C1243" s="64"/>
      <c r="D1243" s="64"/>
      <c r="E1243" s="64" t="s">
        <v>136</v>
      </c>
      <c r="F1243" s="63">
        <v>9.4771999999999995E-2</v>
      </c>
      <c r="G1243" s="64"/>
      <c r="H1243" s="134" t="s">
        <v>135</v>
      </c>
      <c r="I1243" s="134"/>
      <c r="J1243" s="63">
        <v>0.52</v>
      </c>
    </row>
    <row r="1244" spans="1:10" ht="0.95" customHeight="1" thickTop="1" x14ac:dyDescent="0.2">
      <c r="A1244" s="62"/>
      <c r="B1244" s="62"/>
      <c r="C1244" s="62"/>
      <c r="D1244" s="62"/>
      <c r="E1244" s="62"/>
      <c r="F1244" s="62"/>
      <c r="G1244" s="62"/>
      <c r="H1244" s="62"/>
      <c r="I1244" s="62"/>
      <c r="J1244" s="62"/>
    </row>
    <row r="1245" spans="1:10" ht="18" customHeight="1" x14ac:dyDescent="0.2">
      <c r="A1245" s="77"/>
      <c r="B1245" s="75" t="s">
        <v>8</v>
      </c>
      <c r="C1245" s="77" t="s">
        <v>9</v>
      </c>
      <c r="D1245" s="77" t="s">
        <v>10</v>
      </c>
      <c r="E1245" s="135" t="s">
        <v>148</v>
      </c>
      <c r="F1245" s="135"/>
      <c r="G1245" s="76" t="s">
        <v>11</v>
      </c>
      <c r="H1245" s="75" t="s">
        <v>12</v>
      </c>
      <c r="I1245" s="75" t="s">
        <v>13</v>
      </c>
      <c r="J1245" s="75" t="s">
        <v>15</v>
      </c>
    </row>
    <row r="1246" spans="1:10" ht="39" customHeight="1" x14ac:dyDescent="0.2">
      <c r="A1246" s="73" t="s">
        <v>93</v>
      </c>
      <c r="B1246" s="74" t="s">
        <v>184</v>
      </c>
      <c r="C1246" s="73" t="s">
        <v>19</v>
      </c>
      <c r="D1246" s="73" t="s">
        <v>183</v>
      </c>
      <c r="E1246" s="132" t="s">
        <v>145</v>
      </c>
      <c r="F1246" s="132"/>
      <c r="G1246" s="72" t="s">
        <v>163</v>
      </c>
      <c r="H1246" s="71">
        <v>1</v>
      </c>
      <c r="I1246" s="70">
        <v>1.1299999999999999</v>
      </c>
      <c r="J1246" s="70">
        <v>1.1299999999999999</v>
      </c>
    </row>
    <row r="1247" spans="1:10" ht="39" customHeight="1" x14ac:dyDescent="0.2">
      <c r="A1247" s="81" t="s">
        <v>159</v>
      </c>
      <c r="B1247" s="82" t="s">
        <v>182</v>
      </c>
      <c r="C1247" s="81" t="s">
        <v>19</v>
      </c>
      <c r="D1247" s="81" t="s">
        <v>181</v>
      </c>
      <c r="E1247" s="139" t="s">
        <v>145</v>
      </c>
      <c r="F1247" s="139"/>
      <c r="G1247" s="80" t="s">
        <v>144</v>
      </c>
      <c r="H1247" s="79">
        <v>1</v>
      </c>
      <c r="I1247" s="78">
        <v>0.35</v>
      </c>
      <c r="J1247" s="78">
        <v>0.35</v>
      </c>
    </row>
    <row r="1248" spans="1:10" ht="39" customHeight="1" x14ac:dyDescent="0.2">
      <c r="A1248" s="81" t="s">
        <v>159</v>
      </c>
      <c r="B1248" s="82" t="s">
        <v>180</v>
      </c>
      <c r="C1248" s="81" t="s">
        <v>19</v>
      </c>
      <c r="D1248" s="81" t="s">
        <v>179</v>
      </c>
      <c r="E1248" s="139" t="s">
        <v>145</v>
      </c>
      <c r="F1248" s="139"/>
      <c r="G1248" s="80" t="s">
        <v>144</v>
      </c>
      <c r="H1248" s="79">
        <v>1</v>
      </c>
      <c r="I1248" s="78">
        <v>0.08</v>
      </c>
      <c r="J1248" s="78">
        <v>0.08</v>
      </c>
    </row>
    <row r="1249" spans="1:10" ht="39" customHeight="1" x14ac:dyDescent="0.2">
      <c r="A1249" s="81" t="s">
        <v>159</v>
      </c>
      <c r="B1249" s="82" t="s">
        <v>178</v>
      </c>
      <c r="C1249" s="81" t="s">
        <v>19</v>
      </c>
      <c r="D1249" s="81" t="s">
        <v>177</v>
      </c>
      <c r="E1249" s="139" t="s">
        <v>145</v>
      </c>
      <c r="F1249" s="139"/>
      <c r="G1249" s="80" t="s">
        <v>144</v>
      </c>
      <c r="H1249" s="79">
        <v>1</v>
      </c>
      <c r="I1249" s="78">
        <v>0.28000000000000003</v>
      </c>
      <c r="J1249" s="78">
        <v>0.28000000000000003</v>
      </c>
    </row>
    <row r="1250" spans="1:10" ht="39" customHeight="1" x14ac:dyDescent="0.2">
      <c r="A1250" s="81" t="s">
        <v>159</v>
      </c>
      <c r="B1250" s="82" t="s">
        <v>174</v>
      </c>
      <c r="C1250" s="81" t="s">
        <v>19</v>
      </c>
      <c r="D1250" s="81" t="s">
        <v>173</v>
      </c>
      <c r="E1250" s="139" t="s">
        <v>145</v>
      </c>
      <c r="F1250" s="139"/>
      <c r="G1250" s="80" t="s">
        <v>144</v>
      </c>
      <c r="H1250" s="79">
        <v>1</v>
      </c>
      <c r="I1250" s="78">
        <v>0.42</v>
      </c>
      <c r="J1250" s="78">
        <v>0.42</v>
      </c>
    </row>
    <row r="1251" spans="1:10" ht="25.5" x14ac:dyDescent="0.2">
      <c r="A1251" s="64"/>
      <c r="B1251" s="64"/>
      <c r="C1251" s="64"/>
      <c r="D1251" s="64"/>
      <c r="E1251" s="64" t="s">
        <v>139</v>
      </c>
      <c r="F1251" s="63">
        <v>0</v>
      </c>
      <c r="G1251" s="64" t="s">
        <v>138</v>
      </c>
      <c r="H1251" s="63">
        <v>0</v>
      </c>
      <c r="I1251" s="64" t="s">
        <v>137</v>
      </c>
      <c r="J1251" s="63">
        <v>0</v>
      </c>
    </row>
    <row r="1252" spans="1:10" ht="15" thickBot="1" x14ac:dyDescent="0.25">
      <c r="A1252" s="64"/>
      <c r="B1252" s="64"/>
      <c r="C1252" s="64"/>
      <c r="D1252" s="64"/>
      <c r="E1252" s="64" t="s">
        <v>136</v>
      </c>
      <c r="F1252" s="63">
        <v>0.249052</v>
      </c>
      <c r="G1252" s="64"/>
      <c r="H1252" s="134" t="s">
        <v>135</v>
      </c>
      <c r="I1252" s="134"/>
      <c r="J1252" s="63">
        <v>1.38</v>
      </c>
    </row>
    <row r="1253" spans="1:10" ht="0.95" customHeight="1" thickTop="1" x14ac:dyDescent="0.2">
      <c r="A1253" s="62"/>
      <c r="B1253" s="62"/>
      <c r="C1253" s="62"/>
      <c r="D1253" s="62"/>
      <c r="E1253" s="62"/>
      <c r="F1253" s="62"/>
      <c r="G1253" s="62"/>
      <c r="H1253" s="62"/>
      <c r="I1253" s="62"/>
      <c r="J1253" s="62"/>
    </row>
    <row r="1254" spans="1:10" ht="18" customHeight="1" x14ac:dyDescent="0.2">
      <c r="A1254" s="77"/>
      <c r="B1254" s="75" t="s">
        <v>8</v>
      </c>
      <c r="C1254" s="77" t="s">
        <v>9</v>
      </c>
      <c r="D1254" s="77" t="s">
        <v>10</v>
      </c>
      <c r="E1254" s="135" t="s">
        <v>148</v>
      </c>
      <c r="F1254" s="135"/>
      <c r="G1254" s="76" t="s">
        <v>11</v>
      </c>
      <c r="H1254" s="75" t="s">
        <v>12</v>
      </c>
      <c r="I1254" s="75" t="s">
        <v>13</v>
      </c>
      <c r="J1254" s="75" t="s">
        <v>15</v>
      </c>
    </row>
    <row r="1255" spans="1:10" ht="39" customHeight="1" x14ac:dyDescent="0.2">
      <c r="A1255" s="73" t="s">
        <v>93</v>
      </c>
      <c r="B1255" s="74" t="s">
        <v>182</v>
      </c>
      <c r="C1255" s="73" t="s">
        <v>19</v>
      </c>
      <c r="D1255" s="73" t="s">
        <v>181</v>
      </c>
      <c r="E1255" s="132" t="s">
        <v>145</v>
      </c>
      <c r="F1255" s="132"/>
      <c r="G1255" s="72" t="s">
        <v>144</v>
      </c>
      <c r="H1255" s="71">
        <v>1</v>
      </c>
      <c r="I1255" s="70">
        <v>0.35</v>
      </c>
      <c r="J1255" s="70">
        <v>0.35</v>
      </c>
    </row>
    <row r="1256" spans="1:10" ht="34.5" customHeight="1" x14ac:dyDescent="0.2">
      <c r="A1256" s="68" t="s">
        <v>143</v>
      </c>
      <c r="B1256" s="69" t="s">
        <v>176</v>
      </c>
      <c r="C1256" s="68" t="s">
        <v>19</v>
      </c>
      <c r="D1256" s="68" t="s">
        <v>175</v>
      </c>
      <c r="E1256" s="133" t="s">
        <v>150</v>
      </c>
      <c r="F1256" s="133"/>
      <c r="G1256" s="67" t="s">
        <v>149</v>
      </c>
      <c r="H1256" s="66">
        <v>1.2799999999999999E-4</v>
      </c>
      <c r="I1256" s="65">
        <v>2754.29</v>
      </c>
      <c r="J1256" s="65">
        <v>0.3525491</v>
      </c>
    </row>
    <row r="1257" spans="1:10" ht="25.5" x14ac:dyDescent="0.2">
      <c r="A1257" s="64"/>
      <c r="B1257" s="64"/>
      <c r="C1257" s="64"/>
      <c r="D1257" s="64"/>
      <c r="E1257" s="64" t="s">
        <v>139</v>
      </c>
      <c r="F1257" s="63">
        <v>0</v>
      </c>
      <c r="G1257" s="64" t="s">
        <v>138</v>
      </c>
      <c r="H1257" s="63">
        <v>0</v>
      </c>
      <c r="I1257" s="64" t="s">
        <v>137</v>
      </c>
      <c r="J1257" s="63">
        <v>0</v>
      </c>
    </row>
    <row r="1258" spans="1:10" ht="15" thickBot="1" x14ac:dyDescent="0.25">
      <c r="A1258" s="64"/>
      <c r="B1258" s="64"/>
      <c r="C1258" s="64"/>
      <c r="D1258" s="64"/>
      <c r="E1258" s="64" t="s">
        <v>136</v>
      </c>
      <c r="F1258" s="63">
        <v>7.714E-2</v>
      </c>
      <c r="G1258" s="64"/>
      <c r="H1258" s="134" t="s">
        <v>135</v>
      </c>
      <c r="I1258" s="134"/>
      <c r="J1258" s="63">
        <v>0.43</v>
      </c>
    </row>
    <row r="1259" spans="1:10" ht="0.95" customHeight="1" thickTop="1" x14ac:dyDescent="0.2">
      <c r="A1259" s="62"/>
      <c r="B1259" s="62"/>
      <c r="C1259" s="62"/>
      <c r="D1259" s="62"/>
      <c r="E1259" s="62"/>
      <c r="F1259" s="62"/>
      <c r="G1259" s="62"/>
      <c r="H1259" s="62"/>
      <c r="I1259" s="62"/>
      <c r="J1259" s="62"/>
    </row>
    <row r="1260" spans="1:10" ht="18" customHeight="1" x14ac:dyDescent="0.2">
      <c r="A1260" s="77"/>
      <c r="B1260" s="75" t="s">
        <v>8</v>
      </c>
      <c r="C1260" s="77" t="s">
        <v>9</v>
      </c>
      <c r="D1260" s="77" t="s">
        <v>10</v>
      </c>
      <c r="E1260" s="135" t="s">
        <v>148</v>
      </c>
      <c r="F1260" s="135"/>
      <c r="G1260" s="76" t="s">
        <v>11</v>
      </c>
      <c r="H1260" s="75" t="s">
        <v>12</v>
      </c>
      <c r="I1260" s="75" t="s">
        <v>13</v>
      </c>
      <c r="J1260" s="75" t="s">
        <v>15</v>
      </c>
    </row>
    <row r="1261" spans="1:10" ht="39" customHeight="1" x14ac:dyDescent="0.2">
      <c r="A1261" s="73" t="s">
        <v>93</v>
      </c>
      <c r="B1261" s="74" t="s">
        <v>180</v>
      </c>
      <c r="C1261" s="73" t="s">
        <v>19</v>
      </c>
      <c r="D1261" s="73" t="s">
        <v>179</v>
      </c>
      <c r="E1261" s="132" t="s">
        <v>145</v>
      </c>
      <c r="F1261" s="132"/>
      <c r="G1261" s="72" t="s">
        <v>144</v>
      </c>
      <c r="H1261" s="71">
        <v>1</v>
      </c>
      <c r="I1261" s="70">
        <v>0.08</v>
      </c>
      <c r="J1261" s="70">
        <v>0.08</v>
      </c>
    </row>
    <row r="1262" spans="1:10" ht="34.5" customHeight="1" x14ac:dyDescent="0.2">
      <c r="A1262" s="68" t="s">
        <v>143</v>
      </c>
      <c r="B1262" s="69" t="s">
        <v>176</v>
      </c>
      <c r="C1262" s="68" t="s">
        <v>19</v>
      </c>
      <c r="D1262" s="68" t="s">
        <v>175</v>
      </c>
      <c r="E1262" s="133" t="s">
        <v>150</v>
      </c>
      <c r="F1262" s="133"/>
      <c r="G1262" s="67" t="s">
        <v>149</v>
      </c>
      <c r="H1262" s="66">
        <v>2.9600000000000001E-5</v>
      </c>
      <c r="I1262" s="65">
        <v>2754.29</v>
      </c>
      <c r="J1262" s="65">
        <v>8.1527000000000002E-2</v>
      </c>
    </row>
    <row r="1263" spans="1:10" ht="25.5" x14ac:dyDescent="0.2">
      <c r="A1263" s="64"/>
      <c r="B1263" s="64"/>
      <c r="C1263" s="64"/>
      <c r="D1263" s="64"/>
      <c r="E1263" s="64" t="s">
        <v>139</v>
      </c>
      <c r="F1263" s="63">
        <v>0</v>
      </c>
      <c r="G1263" s="64" t="s">
        <v>138</v>
      </c>
      <c r="H1263" s="63">
        <v>0</v>
      </c>
      <c r="I1263" s="64" t="s">
        <v>137</v>
      </c>
      <c r="J1263" s="63">
        <v>0</v>
      </c>
    </row>
    <row r="1264" spans="1:10" ht="15" thickBot="1" x14ac:dyDescent="0.25">
      <c r="A1264" s="64"/>
      <c r="B1264" s="64"/>
      <c r="C1264" s="64"/>
      <c r="D1264" s="64"/>
      <c r="E1264" s="64" t="s">
        <v>136</v>
      </c>
      <c r="F1264" s="63">
        <v>1.7631999999999998E-2</v>
      </c>
      <c r="G1264" s="64"/>
      <c r="H1264" s="134" t="s">
        <v>135</v>
      </c>
      <c r="I1264" s="134"/>
      <c r="J1264" s="63">
        <v>0.1</v>
      </c>
    </row>
    <row r="1265" spans="1:10" ht="0.95" customHeight="1" thickTop="1" x14ac:dyDescent="0.2">
      <c r="A1265" s="62"/>
      <c r="B1265" s="62"/>
      <c r="C1265" s="62"/>
      <c r="D1265" s="62"/>
      <c r="E1265" s="62"/>
      <c r="F1265" s="62"/>
      <c r="G1265" s="62"/>
      <c r="H1265" s="62"/>
      <c r="I1265" s="62"/>
      <c r="J1265" s="62"/>
    </row>
    <row r="1266" spans="1:10" ht="18" customHeight="1" x14ac:dyDescent="0.2">
      <c r="A1266" s="77"/>
      <c r="B1266" s="75" t="s">
        <v>8</v>
      </c>
      <c r="C1266" s="77" t="s">
        <v>9</v>
      </c>
      <c r="D1266" s="77" t="s">
        <v>10</v>
      </c>
      <c r="E1266" s="135" t="s">
        <v>148</v>
      </c>
      <c r="F1266" s="135"/>
      <c r="G1266" s="76" t="s">
        <v>11</v>
      </c>
      <c r="H1266" s="75" t="s">
        <v>12</v>
      </c>
      <c r="I1266" s="75" t="s">
        <v>13</v>
      </c>
      <c r="J1266" s="75" t="s">
        <v>15</v>
      </c>
    </row>
    <row r="1267" spans="1:10" ht="39" customHeight="1" x14ac:dyDescent="0.2">
      <c r="A1267" s="73" t="s">
        <v>93</v>
      </c>
      <c r="B1267" s="74" t="s">
        <v>178</v>
      </c>
      <c r="C1267" s="73" t="s">
        <v>19</v>
      </c>
      <c r="D1267" s="73" t="s">
        <v>177</v>
      </c>
      <c r="E1267" s="132" t="s">
        <v>145</v>
      </c>
      <c r="F1267" s="132"/>
      <c r="G1267" s="72" t="s">
        <v>144</v>
      </c>
      <c r="H1267" s="71">
        <v>1</v>
      </c>
      <c r="I1267" s="70">
        <v>0.28000000000000003</v>
      </c>
      <c r="J1267" s="70">
        <v>0.28000000000000003</v>
      </c>
    </row>
    <row r="1268" spans="1:10" ht="34.5" customHeight="1" x14ac:dyDescent="0.2">
      <c r="A1268" s="68" t="s">
        <v>143</v>
      </c>
      <c r="B1268" s="69" t="s">
        <v>176</v>
      </c>
      <c r="C1268" s="68" t="s">
        <v>19</v>
      </c>
      <c r="D1268" s="68" t="s">
        <v>175</v>
      </c>
      <c r="E1268" s="133" t="s">
        <v>150</v>
      </c>
      <c r="F1268" s="133"/>
      <c r="G1268" s="67" t="s">
        <v>149</v>
      </c>
      <c r="H1268" s="66">
        <v>1E-4</v>
      </c>
      <c r="I1268" s="65">
        <v>2754.29</v>
      </c>
      <c r="J1268" s="65">
        <v>0.27542899999999998</v>
      </c>
    </row>
    <row r="1269" spans="1:10" ht="25.5" x14ac:dyDescent="0.2">
      <c r="A1269" s="64"/>
      <c r="B1269" s="64"/>
      <c r="C1269" s="64"/>
      <c r="D1269" s="64"/>
      <c r="E1269" s="64" t="s">
        <v>139</v>
      </c>
      <c r="F1269" s="63">
        <v>0</v>
      </c>
      <c r="G1269" s="64" t="s">
        <v>138</v>
      </c>
      <c r="H1269" s="63">
        <v>0</v>
      </c>
      <c r="I1269" s="64" t="s">
        <v>137</v>
      </c>
      <c r="J1269" s="63">
        <v>0</v>
      </c>
    </row>
    <row r="1270" spans="1:10" ht="15" thickBot="1" x14ac:dyDescent="0.25">
      <c r="A1270" s="64"/>
      <c r="B1270" s="64"/>
      <c r="C1270" s="64"/>
      <c r="D1270" s="64"/>
      <c r="E1270" s="64" t="s">
        <v>136</v>
      </c>
      <c r="F1270" s="63">
        <v>6.1712000000000003E-2</v>
      </c>
      <c r="G1270" s="64"/>
      <c r="H1270" s="134" t="s">
        <v>135</v>
      </c>
      <c r="I1270" s="134"/>
      <c r="J1270" s="63">
        <v>0.34</v>
      </c>
    </row>
    <row r="1271" spans="1:10" ht="0.95" customHeight="1" thickTop="1" x14ac:dyDescent="0.2">
      <c r="A1271" s="62"/>
      <c r="B1271" s="62"/>
      <c r="C1271" s="62"/>
      <c r="D1271" s="62"/>
      <c r="E1271" s="62"/>
      <c r="F1271" s="62"/>
      <c r="G1271" s="62"/>
      <c r="H1271" s="62"/>
      <c r="I1271" s="62"/>
      <c r="J1271" s="62"/>
    </row>
    <row r="1272" spans="1:10" ht="18" customHeight="1" x14ac:dyDescent="0.2">
      <c r="A1272" s="77"/>
      <c r="B1272" s="75" t="s">
        <v>8</v>
      </c>
      <c r="C1272" s="77" t="s">
        <v>9</v>
      </c>
      <c r="D1272" s="77" t="s">
        <v>10</v>
      </c>
      <c r="E1272" s="135" t="s">
        <v>148</v>
      </c>
      <c r="F1272" s="135"/>
      <c r="G1272" s="76" t="s">
        <v>11</v>
      </c>
      <c r="H1272" s="75" t="s">
        <v>12</v>
      </c>
      <c r="I1272" s="75" t="s">
        <v>13</v>
      </c>
      <c r="J1272" s="75" t="s">
        <v>15</v>
      </c>
    </row>
    <row r="1273" spans="1:10" ht="39" customHeight="1" x14ac:dyDescent="0.2">
      <c r="A1273" s="73" t="s">
        <v>93</v>
      </c>
      <c r="B1273" s="74" t="s">
        <v>174</v>
      </c>
      <c r="C1273" s="73" t="s">
        <v>19</v>
      </c>
      <c r="D1273" s="73" t="s">
        <v>173</v>
      </c>
      <c r="E1273" s="132" t="s">
        <v>145</v>
      </c>
      <c r="F1273" s="132"/>
      <c r="G1273" s="72" t="s">
        <v>144</v>
      </c>
      <c r="H1273" s="71">
        <v>1</v>
      </c>
      <c r="I1273" s="70">
        <v>0.42</v>
      </c>
      <c r="J1273" s="70">
        <v>0.42</v>
      </c>
    </row>
    <row r="1274" spans="1:10" ht="30" customHeight="1" x14ac:dyDescent="0.2">
      <c r="A1274" s="68" t="s">
        <v>143</v>
      </c>
      <c r="B1274" s="69" t="s">
        <v>172</v>
      </c>
      <c r="C1274" s="68" t="s">
        <v>19</v>
      </c>
      <c r="D1274" s="68" t="s">
        <v>171</v>
      </c>
      <c r="E1274" s="133" t="s">
        <v>170</v>
      </c>
      <c r="F1274" s="133"/>
      <c r="G1274" s="67" t="s">
        <v>169</v>
      </c>
      <c r="H1274" s="66">
        <v>0.52</v>
      </c>
      <c r="I1274" s="65">
        <v>0.8</v>
      </c>
      <c r="J1274" s="65">
        <v>0.41599999999999998</v>
      </c>
    </row>
    <row r="1275" spans="1:10" ht="25.5" x14ac:dyDescent="0.2">
      <c r="A1275" s="64"/>
      <c r="B1275" s="64"/>
      <c r="C1275" s="64"/>
      <c r="D1275" s="64"/>
      <c r="E1275" s="64" t="s">
        <v>139</v>
      </c>
      <c r="F1275" s="63">
        <v>0</v>
      </c>
      <c r="G1275" s="64" t="s">
        <v>138</v>
      </c>
      <c r="H1275" s="63">
        <v>0</v>
      </c>
      <c r="I1275" s="64" t="s">
        <v>137</v>
      </c>
      <c r="J1275" s="63">
        <v>0</v>
      </c>
    </row>
    <row r="1276" spans="1:10" ht="15" thickBot="1" x14ac:dyDescent="0.25">
      <c r="A1276" s="64"/>
      <c r="B1276" s="64"/>
      <c r="C1276" s="64"/>
      <c r="D1276" s="64"/>
      <c r="E1276" s="64" t="s">
        <v>136</v>
      </c>
      <c r="F1276" s="63">
        <v>9.2567999999999998E-2</v>
      </c>
      <c r="G1276" s="64"/>
      <c r="H1276" s="134" t="s">
        <v>135</v>
      </c>
      <c r="I1276" s="134"/>
      <c r="J1276" s="63">
        <v>0.51</v>
      </c>
    </row>
    <row r="1277" spans="1:10" ht="0.95" customHeight="1" thickTop="1" x14ac:dyDescent="0.2">
      <c r="A1277" s="62"/>
      <c r="B1277" s="62"/>
      <c r="C1277" s="62"/>
      <c r="D1277" s="62"/>
      <c r="E1277" s="62"/>
      <c r="F1277" s="62"/>
      <c r="G1277" s="62"/>
      <c r="H1277" s="62"/>
      <c r="I1277" s="62"/>
      <c r="J1277" s="62"/>
    </row>
    <row r="1278" spans="1:10" ht="18" customHeight="1" x14ac:dyDescent="0.2">
      <c r="A1278" s="77"/>
      <c r="B1278" s="75" t="s">
        <v>8</v>
      </c>
      <c r="C1278" s="77" t="s">
        <v>9</v>
      </c>
      <c r="D1278" s="77" t="s">
        <v>10</v>
      </c>
      <c r="E1278" s="135" t="s">
        <v>148</v>
      </c>
      <c r="F1278" s="135"/>
      <c r="G1278" s="76" t="s">
        <v>11</v>
      </c>
      <c r="H1278" s="75" t="s">
        <v>12</v>
      </c>
      <c r="I1278" s="75" t="s">
        <v>13</v>
      </c>
      <c r="J1278" s="75" t="s">
        <v>15</v>
      </c>
    </row>
    <row r="1279" spans="1:10" ht="48" customHeight="1" x14ac:dyDescent="0.2">
      <c r="A1279" s="73" t="s">
        <v>93</v>
      </c>
      <c r="B1279" s="74" t="s">
        <v>168</v>
      </c>
      <c r="C1279" s="73" t="s">
        <v>19</v>
      </c>
      <c r="D1279" s="73" t="s">
        <v>167</v>
      </c>
      <c r="E1279" s="132" t="s">
        <v>145</v>
      </c>
      <c r="F1279" s="132"/>
      <c r="G1279" s="72" t="s">
        <v>166</v>
      </c>
      <c r="H1279" s="71">
        <v>1</v>
      </c>
      <c r="I1279" s="70">
        <v>117.99</v>
      </c>
      <c r="J1279" s="70">
        <v>117.99</v>
      </c>
    </row>
    <row r="1280" spans="1:10" ht="34.5" customHeight="1" x14ac:dyDescent="0.2">
      <c r="A1280" s="81" t="s">
        <v>159</v>
      </c>
      <c r="B1280" s="82" t="s">
        <v>162</v>
      </c>
      <c r="C1280" s="81" t="s">
        <v>19</v>
      </c>
      <c r="D1280" s="81" t="s">
        <v>161</v>
      </c>
      <c r="E1280" s="139" t="s">
        <v>160</v>
      </c>
      <c r="F1280" s="139"/>
      <c r="G1280" s="80" t="s">
        <v>144</v>
      </c>
      <c r="H1280" s="79">
        <v>1</v>
      </c>
      <c r="I1280" s="78">
        <v>28.81</v>
      </c>
      <c r="J1280" s="78">
        <v>28.81</v>
      </c>
    </row>
    <row r="1281" spans="1:10" ht="48" customHeight="1" x14ac:dyDescent="0.2">
      <c r="A1281" s="81" t="s">
        <v>159</v>
      </c>
      <c r="B1281" s="82" t="s">
        <v>158</v>
      </c>
      <c r="C1281" s="81" t="s">
        <v>19</v>
      </c>
      <c r="D1281" s="81" t="s">
        <v>157</v>
      </c>
      <c r="E1281" s="139" t="s">
        <v>145</v>
      </c>
      <c r="F1281" s="139"/>
      <c r="G1281" s="80" t="s">
        <v>144</v>
      </c>
      <c r="H1281" s="79">
        <v>1</v>
      </c>
      <c r="I1281" s="78">
        <v>65.94</v>
      </c>
      <c r="J1281" s="78">
        <v>65.94</v>
      </c>
    </row>
    <row r="1282" spans="1:10" ht="48" customHeight="1" x14ac:dyDescent="0.2">
      <c r="A1282" s="81" t="s">
        <v>159</v>
      </c>
      <c r="B1282" s="82" t="s">
        <v>156</v>
      </c>
      <c r="C1282" s="81" t="s">
        <v>19</v>
      </c>
      <c r="D1282" s="81" t="s">
        <v>155</v>
      </c>
      <c r="E1282" s="139" t="s">
        <v>145</v>
      </c>
      <c r="F1282" s="139"/>
      <c r="G1282" s="80" t="s">
        <v>144</v>
      </c>
      <c r="H1282" s="79">
        <v>1</v>
      </c>
      <c r="I1282" s="78">
        <v>23.24</v>
      </c>
      <c r="J1282" s="78">
        <v>23.24</v>
      </c>
    </row>
    <row r="1283" spans="1:10" ht="25.5" x14ac:dyDescent="0.2">
      <c r="A1283" s="64"/>
      <c r="B1283" s="64"/>
      <c r="C1283" s="64"/>
      <c r="D1283" s="64"/>
      <c r="E1283" s="64" t="s">
        <v>139</v>
      </c>
      <c r="F1283" s="63">
        <v>24.67</v>
      </c>
      <c r="G1283" s="64" t="s">
        <v>138</v>
      </c>
      <c r="H1283" s="63">
        <v>0</v>
      </c>
      <c r="I1283" s="64" t="s">
        <v>137</v>
      </c>
      <c r="J1283" s="63">
        <v>24.67</v>
      </c>
    </row>
    <row r="1284" spans="1:10" ht="15" thickBot="1" x14ac:dyDescent="0.25">
      <c r="A1284" s="64"/>
      <c r="B1284" s="64"/>
      <c r="C1284" s="64"/>
      <c r="D1284" s="64"/>
      <c r="E1284" s="64" t="s">
        <v>136</v>
      </c>
      <c r="F1284" s="63">
        <v>26.004995999999998</v>
      </c>
      <c r="G1284" s="64"/>
      <c r="H1284" s="134" t="s">
        <v>135</v>
      </c>
      <c r="I1284" s="134"/>
      <c r="J1284" s="63">
        <v>143.99</v>
      </c>
    </row>
    <row r="1285" spans="1:10" ht="0.95" customHeight="1" thickTop="1" x14ac:dyDescent="0.2">
      <c r="A1285" s="62"/>
      <c r="B1285" s="62"/>
      <c r="C1285" s="62"/>
      <c r="D1285" s="62"/>
      <c r="E1285" s="62"/>
      <c r="F1285" s="62"/>
      <c r="G1285" s="62"/>
      <c r="H1285" s="62"/>
      <c r="I1285" s="62"/>
      <c r="J1285" s="62"/>
    </row>
    <row r="1286" spans="1:10" ht="18" customHeight="1" x14ac:dyDescent="0.2">
      <c r="A1286" s="77"/>
      <c r="B1286" s="75" t="s">
        <v>8</v>
      </c>
      <c r="C1286" s="77" t="s">
        <v>9</v>
      </c>
      <c r="D1286" s="77" t="s">
        <v>10</v>
      </c>
      <c r="E1286" s="135" t="s">
        <v>148</v>
      </c>
      <c r="F1286" s="135"/>
      <c r="G1286" s="76" t="s">
        <v>11</v>
      </c>
      <c r="H1286" s="75" t="s">
        <v>12</v>
      </c>
      <c r="I1286" s="75" t="s">
        <v>13</v>
      </c>
      <c r="J1286" s="75" t="s">
        <v>15</v>
      </c>
    </row>
    <row r="1287" spans="1:10" ht="48" customHeight="1" x14ac:dyDescent="0.2">
      <c r="A1287" s="73" t="s">
        <v>93</v>
      </c>
      <c r="B1287" s="74" t="s">
        <v>165</v>
      </c>
      <c r="C1287" s="73" t="s">
        <v>19</v>
      </c>
      <c r="D1287" s="73" t="s">
        <v>164</v>
      </c>
      <c r="E1287" s="132" t="s">
        <v>145</v>
      </c>
      <c r="F1287" s="132"/>
      <c r="G1287" s="72" t="s">
        <v>163</v>
      </c>
      <c r="H1287" s="71">
        <v>1</v>
      </c>
      <c r="I1287" s="70">
        <v>297.05</v>
      </c>
      <c r="J1287" s="70">
        <v>297.05</v>
      </c>
    </row>
    <row r="1288" spans="1:10" ht="48" customHeight="1" x14ac:dyDescent="0.2">
      <c r="A1288" s="81" t="s">
        <v>159</v>
      </c>
      <c r="B1288" s="82" t="s">
        <v>154</v>
      </c>
      <c r="C1288" s="81" t="s">
        <v>19</v>
      </c>
      <c r="D1288" s="81" t="s">
        <v>153</v>
      </c>
      <c r="E1288" s="139" t="s">
        <v>145</v>
      </c>
      <c r="F1288" s="139"/>
      <c r="G1288" s="80" t="s">
        <v>144</v>
      </c>
      <c r="H1288" s="79">
        <v>1</v>
      </c>
      <c r="I1288" s="78">
        <v>106</v>
      </c>
      <c r="J1288" s="78">
        <v>106</v>
      </c>
    </row>
    <row r="1289" spans="1:10" ht="48" customHeight="1" x14ac:dyDescent="0.2">
      <c r="A1289" s="81" t="s">
        <v>159</v>
      </c>
      <c r="B1289" s="82" t="s">
        <v>147</v>
      </c>
      <c r="C1289" s="81" t="s">
        <v>19</v>
      </c>
      <c r="D1289" s="81" t="s">
        <v>146</v>
      </c>
      <c r="E1289" s="139" t="s">
        <v>145</v>
      </c>
      <c r="F1289" s="139"/>
      <c r="G1289" s="80" t="s">
        <v>144</v>
      </c>
      <c r="H1289" s="79">
        <v>1</v>
      </c>
      <c r="I1289" s="78">
        <v>73.06</v>
      </c>
      <c r="J1289" s="78">
        <v>73.06</v>
      </c>
    </row>
    <row r="1290" spans="1:10" ht="34.5" customHeight="1" x14ac:dyDescent="0.2">
      <c r="A1290" s="81" t="s">
        <v>159</v>
      </c>
      <c r="B1290" s="82" t="s">
        <v>162</v>
      </c>
      <c r="C1290" s="81" t="s">
        <v>19</v>
      </c>
      <c r="D1290" s="81" t="s">
        <v>161</v>
      </c>
      <c r="E1290" s="139" t="s">
        <v>160</v>
      </c>
      <c r="F1290" s="139"/>
      <c r="G1290" s="80" t="s">
        <v>144</v>
      </c>
      <c r="H1290" s="79">
        <v>1</v>
      </c>
      <c r="I1290" s="78">
        <v>28.81</v>
      </c>
      <c r="J1290" s="78">
        <v>28.81</v>
      </c>
    </row>
    <row r="1291" spans="1:10" ht="48" customHeight="1" x14ac:dyDescent="0.2">
      <c r="A1291" s="81" t="s">
        <v>159</v>
      </c>
      <c r="B1291" s="82" t="s">
        <v>158</v>
      </c>
      <c r="C1291" s="81" t="s">
        <v>19</v>
      </c>
      <c r="D1291" s="81" t="s">
        <v>157</v>
      </c>
      <c r="E1291" s="139" t="s">
        <v>145</v>
      </c>
      <c r="F1291" s="139"/>
      <c r="G1291" s="80" t="s">
        <v>144</v>
      </c>
      <c r="H1291" s="79">
        <v>1</v>
      </c>
      <c r="I1291" s="78">
        <v>65.94</v>
      </c>
      <c r="J1291" s="78">
        <v>65.94</v>
      </c>
    </row>
    <row r="1292" spans="1:10" ht="48" customHeight="1" x14ac:dyDescent="0.2">
      <c r="A1292" s="81" t="s">
        <v>159</v>
      </c>
      <c r="B1292" s="82" t="s">
        <v>156</v>
      </c>
      <c r="C1292" s="81" t="s">
        <v>19</v>
      </c>
      <c r="D1292" s="81" t="s">
        <v>155</v>
      </c>
      <c r="E1292" s="139" t="s">
        <v>145</v>
      </c>
      <c r="F1292" s="139"/>
      <c r="G1292" s="80" t="s">
        <v>144</v>
      </c>
      <c r="H1292" s="79">
        <v>1</v>
      </c>
      <c r="I1292" s="78">
        <v>23.24</v>
      </c>
      <c r="J1292" s="78">
        <v>23.24</v>
      </c>
    </row>
    <row r="1293" spans="1:10" ht="25.5" x14ac:dyDescent="0.2">
      <c r="A1293" s="64"/>
      <c r="B1293" s="64"/>
      <c r="C1293" s="64"/>
      <c r="D1293" s="64"/>
      <c r="E1293" s="64" t="s">
        <v>139</v>
      </c>
      <c r="F1293" s="63">
        <v>24.67</v>
      </c>
      <c r="G1293" s="64" t="s">
        <v>138</v>
      </c>
      <c r="H1293" s="63">
        <v>0</v>
      </c>
      <c r="I1293" s="64" t="s">
        <v>137</v>
      </c>
      <c r="J1293" s="63">
        <v>24.67</v>
      </c>
    </row>
    <row r="1294" spans="1:10" ht="15" thickBot="1" x14ac:dyDescent="0.25">
      <c r="A1294" s="64"/>
      <c r="B1294" s="64"/>
      <c r="C1294" s="64"/>
      <c r="D1294" s="64"/>
      <c r="E1294" s="64" t="s">
        <v>136</v>
      </c>
      <c r="F1294" s="63">
        <v>65.469819999999999</v>
      </c>
      <c r="G1294" s="64"/>
      <c r="H1294" s="134" t="s">
        <v>135</v>
      </c>
      <c r="I1294" s="134"/>
      <c r="J1294" s="63">
        <v>362.52</v>
      </c>
    </row>
    <row r="1295" spans="1:10" ht="0.95" customHeight="1" thickTop="1" x14ac:dyDescent="0.2">
      <c r="A1295" s="62"/>
      <c r="B1295" s="62"/>
      <c r="C1295" s="62"/>
      <c r="D1295" s="62"/>
      <c r="E1295" s="62"/>
      <c r="F1295" s="62"/>
      <c r="G1295" s="62"/>
      <c r="H1295" s="62"/>
      <c r="I1295" s="62"/>
      <c r="J1295" s="62"/>
    </row>
    <row r="1296" spans="1:10" ht="18" customHeight="1" x14ac:dyDescent="0.2">
      <c r="A1296" s="77"/>
      <c r="B1296" s="75" t="s">
        <v>8</v>
      </c>
      <c r="C1296" s="77" t="s">
        <v>9</v>
      </c>
      <c r="D1296" s="77" t="s">
        <v>10</v>
      </c>
      <c r="E1296" s="135" t="s">
        <v>148</v>
      </c>
      <c r="F1296" s="135"/>
      <c r="G1296" s="76" t="s">
        <v>11</v>
      </c>
      <c r="H1296" s="75" t="s">
        <v>12</v>
      </c>
      <c r="I1296" s="75" t="s">
        <v>13</v>
      </c>
      <c r="J1296" s="75" t="s">
        <v>15</v>
      </c>
    </row>
    <row r="1297" spans="1:10" ht="48" customHeight="1" x14ac:dyDescent="0.2">
      <c r="A1297" s="73" t="s">
        <v>93</v>
      </c>
      <c r="B1297" s="74" t="s">
        <v>158</v>
      </c>
      <c r="C1297" s="73" t="s">
        <v>19</v>
      </c>
      <c r="D1297" s="73" t="s">
        <v>157</v>
      </c>
      <c r="E1297" s="132" t="s">
        <v>145</v>
      </c>
      <c r="F1297" s="132"/>
      <c r="G1297" s="72" t="s">
        <v>144</v>
      </c>
      <c r="H1297" s="71">
        <v>1</v>
      </c>
      <c r="I1297" s="70">
        <v>65.94</v>
      </c>
      <c r="J1297" s="70">
        <v>65.94</v>
      </c>
    </row>
    <row r="1298" spans="1:10" ht="34.5" customHeight="1" x14ac:dyDescent="0.2">
      <c r="A1298" s="68" t="s">
        <v>143</v>
      </c>
      <c r="B1298" s="69" t="s">
        <v>152</v>
      </c>
      <c r="C1298" s="68" t="s">
        <v>19</v>
      </c>
      <c r="D1298" s="68" t="s">
        <v>151</v>
      </c>
      <c r="E1298" s="133" t="s">
        <v>150</v>
      </c>
      <c r="F1298" s="133"/>
      <c r="G1298" s="67" t="s">
        <v>149</v>
      </c>
      <c r="H1298" s="66">
        <v>4.0000000000000003E-5</v>
      </c>
      <c r="I1298" s="65">
        <v>1648522.55</v>
      </c>
      <c r="J1298" s="65">
        <v>65.940901999999994</v>
      </c>
    </row>
    <row r="1299" spans="1:10" ht="25.5" x14ac:dyDescent="0.2">
      <c r="A1299" s="64"/>
      <c r="B1299" s="64"/>
      <c r="C1299" s="64"/>
      <c r="D1299" s="64"/>
      <c r="E1299" s="64" t="s">
        <v>139</v>
      </c>
      <c r="F1299" s="63">
        <v>0</v>
      </c>
      <c r="G1299" s="64" t="s">
        <v>138</v>
      </c>
      <c r="H1299" s="63">
        <v>0</v>
      </c>
      <c r="I1299" s="64" t="s">
        <v>137</v>
      </c>
      <c r="J1299" s="63">
        <v>0</v>
      </c>
    </row>
    <row r="1300" spans="1:10" ht="15" thickBot="1" x14ac:dyDescent="0.25">
      <c r="A1300" s="64"/>
      <c r="B1300" s="64"/>
      <c r="C1300" s="64"/>
      <c r="D1300" s="64"/>
      <c r="E1300" s="64" t="s">
        <v>136</v>
      </c>
      <c r="F1300" s="63">
        <v>14.533175999999999</v>
      </c>
      <c r="G1300" s="64"/>
      <c r="H1300" s="134" t="s">
        <v>135</v>
      </c>
      <c r="I1300" s="134"/>
      <c r="J1300" s="63">
        <v>80.47</v>
      </c>
    </row>
    <row r="1301" spans="1:10" ht="0.95" customHeight="1" thickTop="1" x14ac:dyDescent="0.2">
      <c r="A1301" s="62"/>
      <c r="B1301" s="62"/>
      <c r="C1301" s="62"/>
      <c r="D1301" s="62"/>
      <c r="E1301" s="62"/>
      <c r="F1301" s="62"/>
      <c r="G1301" s="62"/>
      <c r="H1301" s="62"/>
      <c r="I1301" s="62"/>
      <c r="J1301" s="62"/>
    </row>
    <row r="1302" spans="1:10" ht="18" customHeight="1" x14ac:dyDescent="0.2">
      <c r="A1302" s="77"/>
      <c r="B1302" s="75" t="s">
        <v>8</v>
      </c>
      <c r="C1302" s="77" t="s">
        <v>9</v>
      </c>
      <c r="D1302" s="77" t="s">
        <v>10</v>
      </c>
      <c r="E1302" s="135" t="s">
        <v>148</v>
      </c>
      <c r="F1302" s="135"/>
      <c r="G1302" s="76" t="s">
        <v>11</v>
      </c>
      <c r="H1302" s="75" t="s">
        <v>12</v>
      </c>
      <c r="I1302" s="75" t="s">
        <v>13</v>
      </c>
      <c r="J1302" s="75" t="s">
        <v>15</v>
      </c>
    </row>
    <row r="1303" spans="1:10" ht="48" customHeight="1" x14ac:dyDescent="0.2">
      <c r="A1303" s="73" t="s">
        <v>93</v>
      </c>
      <c r="B1303" s="74" t="s">
        <v>156</v>
      </c>
      <c r="C1303" s="73" t="s">
        <v>19</v>
      </c>
      <c r="D1303" s="73" t="s">
        <v>155</v>
      </c>
      <c r="E1303" s="132" t="s">
        <v>145</v>
      </c>
      <c r="F1303" s="132"/>
      <c r="G1303" s="72" t="s">
        <v>144</v>
      </c>
      <c r="H1303" s="71">
        <v>1</v>
      </c>
      <c r="I1303" s="70">
        <v>23.24</v>
      </c>
      <c r="J1303" s="70">
        <v>23.24</v>
      </c>
    </row>
    <row r="1304" spans="1:10" ht="34.5" customHeight="1" x14ac:dyDescent="0.2">
      <c r="A1304" s="68" t="s">
        <v>143</v>
      </c>
      <c r="B1304" s="69" t="s">
        <v>152</v>
      </c>
      <c r="C1304" s="68" t="s">
        <v>19</v>
      </c>
      <c r="D1304" s="68" t="s">
        <v>151</v>
      </c>
      <c r="E1304" s="133" t="s">
        <v>150</v>
      </c>
      <c r="F1304" s="133"/>
      <c r="G1304" s="67" t="s">
        <v>149</v>
      </c>
      <c r="H1304" s="66">
        <v>1.4100000000000001E-5</v>
      </c>
      <c r="I1304" s="65">
        <v>1648522.55</v>
      </c>
      <c r="J1304" s="65">
        <v>23.244167999999998</v>
      </c>
    </row>
    <row r="1305" spans="1:10" ht="25.5" x14ac:dyDescent="0.2">
      <c r="A1305" s="64"/>
      <c r="B1305" s="64"/>
      <c r="C1305" s="64"/>
      <c r="D1305" s="64"/>
      <c r="E1305" s="64" t="s">
        <v>139</v>
      </c>
      <c r="F1305" s="63">
        <v>0</v>
      </c>
      <c r="G1305" s="64" t="s">
        <v>138</v>
      </c>
      <c r="H1305" s="63">
        <v>0</v>
      </c>
      <c r="I1305" s="64" t="s">
        <v>137</v>
      </c>
      <c r="J1305" s="63">
        <v>0</v>
      </c>
    </row>
    <row r="1306" spans="1:10" ht="15" thickBot="1" x14ac:dyDescent="0.25">
      <c r="A1306" s="64"/>
      <c r="B1306" s="64"/>
      <c r="C1306" s="64"/>
      <c r="D1306" s="64"/>
      <c r="E1306" s="64" t="s">
        <v>136</v>
      </c>
      <c r="F1306" s="63">
        <v>5.122096</v>
      </c>
      <c r="G1306" s="64"/>
      <c r="H1306" s="134" t="s">
        <v>135</v>
      </c>
      <c r="I1306" s="134"/>
      <c r="J1306" s="63">
        <v>28.36</v>
      </c>
    </row>
    <row r="1307" spans="1:10" ht="0.95" customHeight="1" thickTop="1" x14ac:dyDescent="0.2">
      <c r="A1307" s="62"/>
      <c r="B1307" s="62"/>
      <c r="C1307" s="62"/>
      <c r="D1307" s="62"/>
      <c r="E1307" s="62"/>
      <c r="F1307" s="62"/>
      <c r="G1307" s="62"/>
      <c r="H1307" s="62"/>
      <c r="I1307" s="62"/>
      <c r="J1307" s="62"/>
    </row>
    <row r="1308" spans="1:10" ht="18" customHeight="1" x14ac:dyDescent="0.2">
      <c r="A1308" s="77"/>
      <c r="B1308" s="75" t="s">
        <v>8</v>
      </c>
      <c r="C1308" s="77" t="s">
        <v>9</v>
      </c>
      <c r="D1308" s="77" t="s">
        <v>10</v>
      </c>
      <c r="E1308" s="135" t="s">
        <v>148</v>
      </c>
      <c r="F1308" s="135"/>
      <c r="G1308" s="76" t="s">
        <v>11</v>
      </c>
      <c r="H1308" s="75" t="s">
        <v>12</v>
      </c>
      <c r="I1308" s="75" t="s">
        <v>13</v>
      </c>
      <c r="J1308" s="75" t="s">
        <v>15</v>
      </c>
    </row>
    <row r="1309" spans="1:10" ht="48" customHeight="1" x14ac:dyDescent="0.2">
      <c r="A1309" s="73" t="s">
        <v>93</v>
      </c>
      <c r="B1309" s="74" t="s">
        <v>154</v>
      </c>
      <c r="C1309" s="73" t="s">
        <v>19</v>
      </c>
      <c r="D1309" s="73" t="s">
        <v>153</v>
      </c>
      <c r="E1309" s="132" t="s">
        <v>145</v>
      </c>
      <c r="F1309" s="132"/>
      <c r="G1309" s="72" t="s">
        <v>144</v>
      </c>
      <c r="H1309" s="71">
        <v>1</v>
      </c>
      <c r="I1309" s="70">
        <v>106</v>
      </c>
      <c r="J1309" s="70">
        <v>106</v>
      </c>
    </row>
    <row r="1310" spans="1:10" ht="34.5" customHeight="1" x14ac:dyDescent="0.2">
      <c r="A1310" s="68" t="s">
        <v>143</v>
      </c>
      <c r="B1310" s="69" t="s">
        <v>152</v>
      </c>
      <c r="C1310" s="68" t="s">
        <v>19</v>
      </c>
      <c r="D1310" s="68" t="s">
        <v>151</v>
      </c>
      <c r="E1310" s="133" t="s">
        <v>150</v>
      </c>
      <c r="F1310" s="133"/>
      <c r="G1310" s="67" t="s">
        <v>149</v>
      </c>
      <c r="H1310" s="66">
        <v>6.4300000000000004E-5</v>
      </c>
      <c r="I1310" s="65">
        <v>1648522.55</v>
      </c>
      <c r="J1310" s="65">
        <v>106</v>
      </c>
    </row>
    <row r="1311" spans="1:10" ht="25.5" x14ac:dyDescent="0.2">
      <c r="A1311" s="64"/>
      <c r="B1311" s="64"/>
      <c r="C1311" s="64"/>
      <c r="D1311" s="64"/>
      <c r="E1311" s="64" t="s">
        <v>139</v>
      </c>
      <c r="F1311" s="63">
        <v>0</v>
      </c>
      <c r="G1311" s="64" t="s">
        <v>138</v>
      </c>
      <c r="H1311" s="63">
        <v>0</v>
      </c>
      <c r="I1311" s="64" t="s">
        <v>137</v>
      </c>
      <c r="J1311" s="63">
        <v>0</v>
      </c>
    </row>
    <row r="1312" spans="1:10" ht="15" thickBot="1" x14ac:dyDescent="0.25">
      <c r="A1312" s="64"/>
      <c r="B1312" s="64"/>
      <c r="C1312" s="64"/>
      <c r="D1312" s="64"/>
      <c r="E1312" s="64" t="s">
        <v>136</v>
      </c>
      <c r="F1312" s="63">
        <v>23.362400000000001</v>
      </c>
      <c r="G1312" s="64"/>
      <c r="H1312" s="134" t="s">
        <v>135</v>
      </c>
      <c r="I1312" s="134"/>
      <c r="J1312" s="63">
        <v>129.36000000000001</v>
      </c>
    </row>
    <row r="1313" spans="1:10" ht="0.95" customHeight="1" thickTop="1" x14ac:dyDescent="0.2">
      <c r="A1313" s="62"/>
      <c r="B1313" s="62"/>
      <c r="C1313" s="62"/>
      <c r="D1313" s="62"/>
      <c r="E1313" s="62"/>
      <c r="F1313" s="62"/>
      <c r="G1313" s="62"/>
      <c r="H1313" s="62"/>
      <c r="I1313" s="62"/>
      <c r="J1313" s="62"/>
    </row>
    <row r="1314" spans="1:10" ht="18" customHeight="1" x14ac:dyDescent="0.2">
      <c r="A1314" s="77"/>
      <c r="B1314" s="75" t="s">
        <v>8</v>
      </c>
      <c r="C1314" s="77" t="s">
        <v>9</v>
      </c>
      <c r="D1314" s="77" t="s">
        <v>10</v>
      </c>
      <c r="E1314" s="135" t="s">
        <v>148</v>
      </c>
      <c r="F1314" s="135"/>
      <c r="G1314" s="76" t="s">
        <v>11</v>
      </c>
      <c r="H1314" s="75" t="s">
        <v>12</v>
      </c>
      <c r="I1314" s="75" t="s">
        <v>13</v>
      </c>
      <c r="J1314" s="75" t="s">
        <v>15</v>
      </c>
    </row>
    <row r="1315" spans="1:10" ht="48" customHeight="1" x14ac:dyDescent="0.2">
      <c r="A1315" s="73" t="s">
        <v>93</v>
      </c>
      <c r="B1315" s="74" t="s">
        <v>147</v>
      </c>
      <c r="C1315" s="73" t="s">
        <v>19</v>
      </c>
      <c r="D1315" s="73" t="s">
        <v>146</v>
      </c>
      <c r="E1315" s="132" t="s">
        <v>145</v>
      </c>
      <c r="F1315" s="132"/>
      <c r="G1315" s="72" t="s">
        <v>144</v>
      </c>
      <c r="H1315" s="71">
        <v>1</v>
      </c>
      <c r="I1315" s="70">
        <v>73.06</v>
      </c>
      <c r="J1315" s="70">
        <v>73.06</v>
      </c>
    </row>
    <row r="1316" spans="1:10" ht="26.1" customHeight="1" x14ac:dyDescent="0.2">
      <c r="A1316" s="68" t="s">
        <v>143</v>
      </c>
      <c r="B1316" s="69" t="s">
        <v>142</v>
      </c>
      <c r="C1316" s="68" t="s">
        <v>19</v>
      </c>
      <c r="D1316" s="68" t="s">
        <v>141</v>
      </c>
      <c r="E1316" s="133" t="s">
        <v>140</v>
      </c>
      <c r="F1316" s="133"/>
      <c r="G1316" s="67" t="s">
        <v>126</v>
      </c>
      <c r="H1316" s="66">
        <v>14.88</v>
      </c>
      <c r="I1316" s="65">
        <v>4.91</v>
      </c>
      <c r="J1316" s="65">
        <v>73.0608</v>
      </c>
    </row>
    <row r="1317" spans="1:10" ht="25.5" x14ac:dyDescent="0.2">
      <c r="A1317" s="64"/>
      <c r="B1317" s="64"/>
      <c r="C1317" s="64"/>
      <c r="D1317" s="64"/>
      <c r="E1317" s="64" t="s">
        <v>139</v>
      </c>
      <c r="F1317" s="63">
        <v>0</v>
      </c>
      <c r="G1317" s="64" t="s">
        <v>138</v>
      </c>
      <c r="H1317" s="63">
        <v>0</v>
      </c>
      <c r="I1317" s="64" t="s">
        <v>137</v>
      </c>
      <c r="J1317" s="63">
        <v>0</v>
      </c>
    </row>
    <row r="1318" spans="1:10" ht="15" thickBot="1" x14ac:dyDescent="0.25">
      <c r="A1318" s="64"/>
      <c r="B1318" s="64"/>
      <c r="C1318" s="64"/>
      <c r="D1318" s="64"/>
      <c r="E1318" s="64" t="s">
        <v>136</v>
      </c>
      <c r="F1318" s="63">
        <v>16.102423999999999</v>
      </c>
      <c r="G1318" s="64"/>
      <c r="H1318" s="134" t="s">
        <v>135</v>
      </c>
      <c r="I1318" s="134"/>
      <c r="J1318" s="63">
        <v>89.16</v>
      </c>
    </row>
    <row r="1319" spans="1:10" ht="0.95" customHeight="1" thickTop="1" x14ac:dyDescent="0.2">
      <c r="A1319" s="62"/>
      <c r="B1319" s="62"/>
      <c r="C1319" s="62"/>
      <c r="D1319" s="62"/>
      <c r="E1319" s="62"/>
      <c r="F1319" s="62"/>
      <c r="G1319" s="62"/>
      <c r="H1319" s="62"/>
      <c r="I1319" s="62"/>
      <c r="J1319" s="62"/>
    </row>
    <row r="1320" spans="1:10" x14ac:dyDescent="0.2">
      <c r="A1320" s="21"/>
      <c r="B1320" s="21"/>
      <c r="C1320" s="21"/>
      <c r="D1320" s="21"/>
      <c r="E1320" s="21"/>
      <c r="F1320" s="21"/>
      <c r="G1320" s="21"/>
      <c r="H1320" s="21"/>
      <c r="I1320" s="21"/>
      <c r="J1320" s="21"/>
    </row>
    <row r="1321" spans="1:10" x14ac:dyDescent="0.2">
      <c r="A1321" s="141" t="s">
        <v>85</v>
      </c>
      <c r="B1321" s="141"/>
      <c r="C1321" s="141"/>
      <c r="D1321" s="61" t="s">
        <v>86</v>
      </c>
      <c r="E1321" s="60"/>
      <c r="F1321" s="137" t="s">
        <v>87</v>
      </c>
      <c r="G1321" s="141"/>
      <c r="H1321" s="142">
        <v>3249773.41</v>
      </c>
      <c r="I1321" s="141"/>
      <c r="J1321" s="141"/>
    </row>
    <row r="1322" spans="1:10" x14ac:dyDescent="0.2">
      <c r="A1322" s="141" t="s">
        <v>88</v>
      </c>
      <c r="B1322" s="141"/>
      <c r="C1322" s="141"/>
      <c r="D1322" s="175">
        <v>45447.375</v>
      </c>
      <c r="E1322" s="60"/>
      <c r="F1322" s="137" t="s">
        <v>89</v>
      </c>
      <c r="G1322" s="141"/>
      <c r="H1322" s="142">
        <v>710226.59</v>
      </c>
      <c r="I1322" s="141"/>
      <c r="J1322" s="141"/>
    </row>
    <row r="1323" spans="1:10" x14ac:dyDescent="0.2">
      <c r="A1323" s="141" t="s">
        <v>90</v>
      </c>
      <c r="B1323" s="141"/>
      <c r="C1323" s="141"/>
      <c r="D1323" s="61" t="s">
        <v>91</v>
      </c>
      <c r="E1323" s="60"/>
      <c r="F1323" s="137" t="s">
        <v>92</v>
      </c>
      <c r="G1323" s="141"/>
      <c r="H1323" s="142">
        <v>3960000</v>
      </c>
      <c r="I1323" s="141"/>
      <c r="J1323" s="141"/>
    </row>
    <row r="1324" spans="1:10" ht="156" customHeight="1" x14ac:dyDescent="0.2">
      <c r="A1324" s="22"/>
      <c r="B1324" s="22"/>
      <c r="C1324" s="22"/>
      <c r="D1324" s="22"/>
      <c r="E1324" s="22"/>
      <c r="F1324" s="22"/>
      <c r="G1324" s="22"/>
      <c r="H1324" s="22"/>
      <c r="I1324" s="22"/>
      <c r="J1324" s="22"/>
    </row>
    <row r="1325" spans="1:10" ht="124.5" customHeight="1" x14ac:dyDescent="0.2">
      <c r="A1325" s="122" t="s">
        <v>603</v>
      </c>
      <c r="B1325" s="122"/>
      <c r="C1325" s="122"/>
      <c r="D1325" s="122"/>
      <c r="E1325" s="123" t="s">
        <v>604</v>
      </c>
      <c r="F1325" s="123"/>
      <c r="G1325" s="123"/>
      <c r="H1325" s="123"/>
      <c r="I1325" s="123"/>
      <c r="J1325" s="123"/>
    </row>
  </sheetData>
  <mergeCells count="1010">
    <mergeCell ref="H1318:I1318"/>
    <mergeCell ref="A1321:C1321"/>
    <mergeCell ref="F1321:G1321"/>
    <mergeCell ref="H1321:J1321"/>
    <mergeCell ref="A1322:C1322"/>
    <mergeCell ref="F1322:G1322"/>
    <mergeCell ref="H1322:J1322"/>
    <mergeCell ref="E1309:F1309"/>
    <mergeCell ref="E1310:F1310"/>
    <mergeCell ref="H1312:I1312"/>
    <mergeCell ref="E1314:F1314"/>
    <mergeCell ref="E1315:F1315"/>
    <mergeCell ref="E1316:F1316"/>
    <mergeCell ref="A1323:C1323"/>
    <mergeCell ref="F1323:G1323"/>
    <mergeCell ref="H1323:J1323"/>
    <mergeCell ref="H1300:I1300"/>
    <mergeCell ref="E1302:F1302"/>
    <mergeCell ref="E1303:F1303"/>
    <mergeCell ref="E1304:F1304"/>
    <mergeCell ref="H1306:I1306"/>
    <mergeCell ref="E1308:F1308"/>
    <mergeCell ref="H1252:I1252"/>
    <mergeCell ref="E1254:F1254"/>
    <mergeCell ref="E1255:F1255"/>
    <mergeCell ref="E1256:F1256"/>
    <mergeCell ref="H1258:I1258"/>
    <mergeCell ref="E1286:F1286"/>
    <mergeCell ref="E1287:F1287"/>
    <mergeCell ref="E1288:F1288"/>
    <mergeCell ref="E1289:F1289"/>
    <mergeCell ref="E1290:F1290"/>
    <mergeCell ref="E1291:F1291"/>
    <mergeCell ref="E1278:F1278"/>
    <mergeCell ref="E1279:F1279"/>
    <mergeCell ref="E1280:F1280"/>
    <mergeCell ref="E1281:F1281"/>
    <mergeCell ref="E1282:F1282"/>
    <mergeCell ref="H1284:I1284"/>
    <mergeCell ref="E1268:F1268"/>
    <mergeCell ref="H1270:I1270"/>
    <mergeCell ref="E1272:F1272"/>
    <mergeCell ref="E1273:F1273"/>
    <mergeCell ref="E1274:F1274"/>
    <mergeCell ref="H1276:I1276"/>
    <mergeCell ref="E1260:F1260"/>
    <mergeCell ref="E1261:F1261"/>
    <mergeCell ref="E1262:F1262"/>
    <mergeCell ref="H1264:I1264"/>
    <mergeCell ref="E1266:F1266"/>
    <mergeCell ref="E1267:F1267"/>
    <mergeCell ref="E1292:F1292"/>
    <mergeCell ref="H1294:I1294"/>
    <mergeCell ref="E1296:F1296"/>
    <mergeCell ref="E1297:F1297"/>
    <mergeCell ref="E1298:F1298"/>
    <mergeCell ref="E1207:F1207"/>
    <mergeCell ref="E1208:F1208"/>
    <mergeCell ref="E1219:F1219"/>
    <mergeCell ref="E1220:F1220"/>
    <mergeCell ref="E1221:F1221"/>
    <mergeCell ref="E1238:F1238"/>
    <mergeCell ref="E1239:F1239"/>
    <mergeCell ref="E1240:F1240"/>
    <mergeCell ref="E1241:F1241"/>
    <mergeCell ref="H1243:I1243"/>
    <mergeCell ref="E1245:F1245"/>
    <mergeCell ref="E1230:F1230"/>
    <mergeCell ref="E1231:F1231"/>
    <mergeCell ref="E1232:F1232"/>
    <mergeCell ref="E1233:F1233"/>
    <mergeCell ref="E1234:F1234"/>
    <mergeCell ref="H1236:I1236"/>
    <mergeCell ref="H1223:I1223"/>
    <mergeCell ref="E1225:F1225"/>
    <mergeCell ref="E1226:F1226"/>
    <mergeCell ref="E1227:F1227"/>
    <mergeCell ref="E1228:F1228"/>
    <mergeCell ref="E1229:F1229"/>
    <mergeCell ref="H1210:I1210"/>
    <mergeCell ref="E1212:F1212"/>
    <mergeCell ref="E1213:F1213"/>
    <mergeCell ref="E1214:F1214"/>
    <mergeCell ref="E1215:F1215"/>
    <mergeCell ref="H1217:I1217"/>
    <mergeCell ref="E1246:F1246"/>
    <mergeCell ref="E1247:F1247"/>
    <mergeCell ref="E1248:F1248"/>
    <mergeCell ref="E1249:F1249"/>
    <mergeCell ref="E1250:F1250"/>
    <mergeCell ref="E1163:F1163"/>
    <mergeCell ref="H1165:I1165"/>
    <mergeCell ref="E1167:F1167"/>
    <mergeCell ref="E1168:F1168"/>
    <mergeCell ref="E1169:F1169"/>
    <mergeCell ref="E1192:F1192"/>
    <mergeCell ref="E1193:F1193"/>
    <mergeCell ref="E1194:F1194"/>
    <mergeCell ref="H1196:I1196"/>
    <mergeCell ref="E1198:F1198"/>
    <mergeCell ref="E1199:F1199"/>
    <mergeCell ref="E1184:F1184"/>
    <mergeCell ref="H1186:I1186"/>
    <mergeCell ref="E1188:F1188"/>
    <mergeCell ref="E1189:F1189"/>
    <mergeCell ref="E1190:F1190"/>
    <mergeCell ref="E1191:F1191"/>
    <mergeCell ref="E1176:F1176"/>
    <mergeCell ref="H1178:I1178"/>
    <mergeCell ref="E1180:F1180"/>
    <mergeCell ref="E1181:F1181"/>
    <mergeCell ref="E1182:F1182"/>
    <mergeCell ref="E1183:F1183"/>
    <mergeCell ref="E1170:F1170"/>
    <mergeCell ref="E1171:F1171"/>
    <mergeCell ref="E1172:F1172"/>
    <mergeCell ref="E1173:F1173"/>
    <mergeCell ref="E1174:F1174"/>
    <mergeCell ref="E1175:F1175"/>
    <mergeCell ref="E1200:F1200"/>
    <mergeCell ref="E1201:F1201"/>
    <mergeCell ref="H1203:I1203"/>
    <mergeCell ref="E1205:F1205"/>
    <mergeCell ref="E1206:F1206"/>
    <mergeCell ref="E1115:F1115"/>
    <mergeCell ref="H1117:I1117"/>
    <mergeCell ref="E1119:F1119"/>
    <mergeCell ref="E1120:F1120"/>
    <mergeCell ref="E1121:F1121"/>
    <mergeCell ref="H1147:I1147"/>
    <mergeCell ref="E1149:F1149"/>
    <mergeCell ref="E1150:F1150"/>
    <mergeCell ref="E1151:F1151"/>
    <mergeCell ref="H1153:I1153"/>
    <mergeCell ref="E1155:F1155"/>
    <mergeCell ref="E1138:F1138"/>
    <mergeCell ref="E1139:F1139"/>
    <mergeCell ref="H1141:I1141"/>
    <mergeCell ref="E1143:F1143"/>
    <mergeCell ref="E1144:F1144"/>
    <mergeCell ref="E1145:F1145"/>
    <mergeCell ref="H1131:I1131"/>
    <mergeCell ref="E1133:F1133"/>
    <mergeCell ref="E1134:F1134"/>
    <mergeCell ref="E1135:F1135"/>
    <mergeCell ref="E1136:F1136"/>
    <mergeCell ref="E1137:F1137"/>
    <mergeCell ref="H1123:I1123"/>
    <mergeCell ref="E1125:F1125"/>
    <mergeCell ref="E1126:F1126"/>
    <mergeCell ref="E1127:F1127"/>
    <mergeCell ref="E1128:F1128"/>
    <mergeCell ref="E1129:F1129"/>
    <mergeCell ref="E1156:F1156"/>
    <mergeCell ref="E1157:F1157"/>
    <mergeCell ref="H1159:I1159"/>
    <mergeCell ref="E1161:F1161"/>
    <mergeCell ref="E1162:F1162"/>
    <mergeCell ref="E1067:F1067"/>
    <mergeCell ref="H1069:I1069"/>
    <mergeCell ref="E1071:F1071"/>
    <mergeCell ref="E1072:F1072"/>
    <mergeCell ref="E1073:F1073"/>
    <mergeCell ref="H1099:I1099"/>
    <mergeCell ref="E1101:F1101"/>
    <mergeCell ref="E1102:F1102"/>
    <mergeCell ref="E1103:F1103"/>
    <mergeCell ref="H1105:I1105"/>
    <mergeCell ref="E1107:F1107"/>
    <mergeCell ref="E1092:F1092"/>
    <mergeCell ref="E1093:F1093"/>
    <mergeCell ref="E1094:F1094"/>
    <mergeCell ref="E1095:F1095"/>
    <mergeCell ref="E1096:F1096"/>
    <mergeCell ref="E1097:F1097"/>
    <mergeCell ref="E1084:F1084"/>
    <mergeCell ref="E1085:F1085"/>
    <mergeCell ref="E1086:F1086"/>
    <mergeCell ref="E1087:F1087"/>
    <mergeCell ref="H1089:I1089"/>
    <mergeCell ref="E1091:F1091"/>
    <mergeCell ref="H1075:I1075"/>
    <mergeCell ref="E1077:F1077"/>
    <mergeCell ref="E1078:F1078"/>
    <mergeCell ref="E1079:F1079"/>
    <mergeCell ref="H1081:I1081"/>
    <mergeCell ref="E1083:F1083"/>
    <mergeCell ref="E1108:F1108"/>
    <mergeCell ref="E1109:F1109"/>
    <mergeCell ref="H1111:I1111"/>
    <mergeCell ref="E1113:F1113"/>
    <mergeCell ref="E1114:F1114"/>
    <mergeCell ref="E1023:F1023"/>
    <mergeCell ref="E1024:F1024"/>
    <mergeCell ref="H1026:I1026"/>
    <mergeCell ref="E1028:F1028"/>
    <mergeCell ref="E1029:F1029"/>
    <mergeCell ref="E1052:F1052"/>
    <mergeCell ref="E1053:F1053"/>
    <mergeCell ref="E1054:F1054"/>
    <mergeCell ref="E1055:F1055"/>
    <mergeCell ref="H1057:I1057"/>
    <mergeCell ref="E1059:F1059"/>
    <mergeCell ref="E1044:F1044"/>
    <mergeCell ref="E1045:F1045"/>
    <mergeCell ref="H1047:I1047"/>
    <mergeCell ref="E1049:F1049"/>
    <mergeCell ref="E1050:F1050"/>
    <mergeCell ref="E1051:F1051"/>
    <mergeCell ref="E1036:F1036"/>
    <mergeCell ref="E1037:F1037"/>
    <mergeCell ref="H1039:I1039"/>
    <mergeCell ref="E1041:F1041"/>
    <mergeCell ref="E1042:F1042"/>
    <mergeCell ref="E1043:F1043"/>
    <mergeCell ref="E1030:F1030"/>
    <mergeCell ref="E1031:F1031"/>
    <mergeCell ref="E1032:F1032"/>
    <mergeCell ref="E1033:F1033"/>
    <mergeCell ref="E1034:F1034"/>
    <mergeCell ref="E1035:F1035"/>
    <mergeCell ref="E1060:F1060"/>
    <mergeCell ref="E1061:F1061"/>
    <mergeCell ref="H1063:I1063"/>
    <mergeCell ref="E1065:F1065"/>
    <mergeCell ref="E1066:F1066"/>
    <mergeCell ref="E983:F983"/>
    <mergeCell ref="E984:F984"/>
    <mergeCell ref="E985:F985"/>
    <mergeCell ref="E994:F994"/>
    <mergeCell ref="E995:F995"/>
    <mergeCell ref="E1010:F1010"/>
    <mergeCell ref="E1011:F1011"/>
    <mergeCell ref="H1013:I1013"/>
    <mergeCell ref="E1015:F1015"/>
    <mergeCell ref="E1016:F1016"/>
    <mergeCell ref="E1017:F1017"/>
    <mergeCell ref="E1004:F1004"/>
    <mergeCell ref="E1005:F1005"/>
    <mergeCell ref="E1006:F1006"/>
    <mergeCell ref="E1007:F1007"/>
    <mergeCell ref="E1008:F1008"/>
    <mergeCell ref="E1009:F1009"/>
    <mergeCell ref="E996:F996"/>
    <mergeCell ref="E997:F997"/>
    <mergeCell ref="E998:F998"/>
    <mergeCell ref="H1000:I1000"/>
    <mergeCell ref="E1002:F1002"/>
    <mergeCell ref="E1003:F1003"/>
    <mergeCell ref="H987:I987"/>
    <mergeCell ref="E989:F989"/>
    <mergeCell ref="E990:F990"/>
    <mergeCell ref="E991:F991"/>
    <mergeCell ref="E992:F992"/>
    <mergeCell ref="E993:F993"/>
    <mergeCell ref="E1018:F1018"/>
    <mergeCell ref="E1019:F1019"/>
    <mergeCell ref="E1020:F1020"/>
    <mergeCell ref="E1021:F1021"/>
    <mergeCell ref="E1022:F1022"/>
    <mergeCell ref="E943:F943"/>
    <mergeCell ref="E944:F944"/>
    <mergeCell ref="E945:F945"/>
    <mergeCell ref="E946:F946"/>
    <mergeCell ref="E955:F955"/>
    <mergeCell ref="E970:F970"/>
    <mergeCell ref="E971:F971"/>
    <mergeCell ref="E972:F972"/>
    <mergeCell ref="H974:I974"/>
    <mergeCell ref="E976:F976"/>
    <mergeCell ref="E977:F977"/>
    <mergeCell ref="E964:F964"/>
    <mergeCell ref="E965:F965"/>
    <mergeCell ref="E966:F966"/>
    <mergeCell ref="E967:F967"/>
    <mergeCell ref="E968:F968"/>
    <mergeCell ref="E969:F969"/>
    <mergeCell ref="E956:F956"/>
    <mergeCell ref="E957:F957"/>
    <mergeCell ref="E958:F958"/>
    <mergeCell ref="E959:F959"/>
    <mergeCell ref="H961:I961"/>
    <mergeCell ref="E963:F963"/>
    <mergeCell ref="H948:I948"/>
    <mergeCell ref="E950:F950"/>
    <mergeCell ref="E951:F951"/>
    <mergeCell ref="E952:F952"/>
    <mergeCell ref="E953:F953"/>
    <mergeCell ref="E954:F954"/>
    <mergeCell ref="E978:F978"/>
    <mergeCell ref="E979:F979"/>
    <mergeCell ref="E980:F980"/>
    <mergeCell ref="E981:F981"/>
    <mergeCell ref="E982:F982"/>
    <mergeCell ref="E897:F897"/>
    <mergeCell ref="E898:F898"/>
    <mergeCell ref="E899:F899"/>
    <mergeCell ref="E900:F900"/>
    <mergeCell ref="E909:F909"/>
    <mergeCell ref="H929:I929"/>
    <mergeCell ref="E931:F931"/>
    <mergeCell ref="E932:F932"/>
    <mergeCell ref="E933:F933"/>
    <mergeCell ref="H935:I935"/>
    <mergeCell ref="E937:F937"/>
    <mergeCell ref="E920:F920"/>
    <mergeCell ref="E921:F921"/>
    <mergeCell ref="H923:I923"/>
    <mergeCell ref="E925:F925"/>
    <mergeCell ref="E926:F926"/>
    <mergeCell ref="E927:F927"/>
    <mergeCell ref="H911:I911"/>
    <mergeCell ref="E913:F913"/>
    <mergeCell ref="E914:F914"/>
    <mergeCell ref="E915:F915"/>
    <mergeCell ref="H917:I917"/>
    <mergeCell ref="E919:F919"/>
    <mergeCell ref="H902:I902"/>
    <mergeCell ref="E904:F904"/>
    <mergeCell ref="E905:F905"/>
    <mergeCell ref="E906:F906"/>
    <mergeCell ref="E907:F907"/>
    <mergeCell ref="E908:F908"/>
    <mergeCell ref="E938:F938"/>
    <mergeCell ref="E939:F939"/>
    <mergeCell ref="E940:F940"/>
    <mergeCell ref="E941:F941"/>
    <mergeCell ref="E942:F942"/>
    <mergeCell ref="E851:F851"/>
    <mergeCell ref="E852:F852"/>
    <mergeCell ref="E853:F853"/>
    <mergeCell ref="E854:F854"/>
    <mergeCell ref="E855:F855"/>
    <mergeCell ref="E880:F880"/>
    <mergeCell ref="E881:F881"/>
    <mergeCell ref="H883:I883"/>
    <mergeCell ref="E885:F885"/>
    <mergeCell ref="E886:F886"/>
    <mergeCell ref="E887:F887"/>
    <mergeCell ref="H871:I871"/>
    <mergeCell ref="E873:F873"/>
    <mergeCell ref="E874:F874"/>
    <mergeCell ref="E875:F875"/>
    <mergeCell ref="H877:I877"/>
    <mergeCell ref="E879:F879"/>
    <mergeCell ref="E864:F864"/>
    <mergeCell ref="E865:F865"/>
    <mergeCell ref="E866:F866"/>
    <mergeCell ref="E867:F867"/>
    <mergeCell ref="E868:F868"/>
    <mergeCell ref="E869:F869"/>
    <mergeCell ref="E856:F856"/>
    <mergeCell ref="E857:F857"/>
    <mergeCell ref="E858:F858"/>
    <mergeCell ref="E859:F859"/>
    <mergeCell ref="H861:I861"/>
    <mergeCell ref="E863:F863"/>
    <mergeCell ref="H889:I889"/>
    <mergeCell ref="E891:F891"/>
    <mergeCell ref="E892:F892"/>
    <mergeCell ref="E893:F893"/>
    <mergeCell ref="H895:I895"/>
    <mergeCell ref="E807:F807"/>
    <mergeCell ref="E808:F808"/>
    <mergeCell ref="H810:I810"/>
    <mergeCell ref="E812:F812"/>
    <mergeCell ref="E813:F813"/>
    <mergeCell ref="E838:F838"/>
    <mergeCell ref="E839:F839"/>
    <mergeCell ref="E840:F840"/>
    <mergeCell ref="E841:F841"/>
    <mergeCell ref="E842:F842"/>
    <mergeCell ref="E843:F843"/>
    <mergeCell ref="E830:F830"/>
    <mergeCell ref="E831:F831"/>
    <mergeCell ref="E832:F832"/>
    <mergeCell ref="E833:F833"/>
    <mergeCell ref="H835:I835"/>
    <mergeCell ref="E837:F837"/>
    <mergeCell ref="E824:F824"/>
    <mergeCell ref="E825:F825"/>
    <mergeCell ref="E826:F826"/>
    <mergeCell ref="E827:F827"/>
    <mergeCell ref="E828:F828"/>
    <mergeCell ref="E829:F829"/>
    <mergeCell ref="E814:F814"/>
    <mergeCell ref="H816:I816"/>
    <mergeCell ref="E818:F818"/>
    <mergeCell ref="E819:F819"/>
    <mergeCell ref="E820:F820"/>
    <mergeCell ref="H822:I822"/>
    <mergeCell ref="E844:F844"/>
    <mergeCell ref="E845:F845"/>
    <mergeCell ref="E846:F846"/>
    <mergeCell ref="H848:I848"/>
    <mergeCell ref="E850:F850"/>
    <mergeCell ref="E761:F761"/>
    <mergeCell ref="E762:F762"/>
    <mergeCell ref="E763:F763"/>
    <mergeCell ref="E764:F764"/>
    <mergeCell ref="H766:I766"/>
    <mergeCell ref="E792:F792"/>
    <mergeCell ref="E793:F793"/>
    <mergeCell ref="H795:I795"/>
    <mergeCell ref="E797:F797"/>
    <mergeCell ref="E798:F798"/>
    <mergeCell ref="E799:F799"/>
    <mergeCell ref="E784:F784"/>
    <mergeCell ref="E785:F785"/>
    <mergeCell ref="H787:I787"/>
    <mergeCell ref="E789:F789"/>
    <mergeCell ref="E790:F790"/>
    <mergeCell ref="E791:F791"/>
    <mergeCell ref="E776:F776"/>
    <mergeCell ref="E777:F777"/>
    <mergeCell ref="H779:I779"/>
    <mergeCell ref="E781:F781"/>
    <mergeCell ref="E782:F782"/>
    <mergeCell ref="E783:F783"/>
    <mergeCell ref="E768:F768"/>
    <mergeCell ref="E769:F769"/>
    <mergeCell ref="E770:F770"/>
    <mergeCell ref="E771:F771"/>
    <mergeCell ref="H773:I773"/>
    <mergeCell ref="E775:F775"/>
    <mergeCell ref="E800:F800"/>
    <mergeCell ref="E801:F801"/>
    <mergeCell ref="E802:F802"/>
    <mergeCell ref="H804:I804"/>
    <mergeCell ref="E806:F806"/>
    <mergeCell ref="E713:F713"/>
    <mergeCell ref="E714:F714"/>
    <mergeCell ref="H716:I716"/>
    <mergeCell ref="E718:F718"/>
    <mergeCell ref="E719:F719"/>
    <mergeCell ref="H745:I745"/>
    <mergeCell ref="E747:F747"/>
    <mergeCell ref="E748:F748"/>
    <mergeCell ref="E749:F749"/>
    <mergeCell ref="E750:F750"/>
    <mergeCell ref="H752:I752"/>
    <mergeCell ref="E738:F738"/>
    <mergeCell ref="E739:F739"/>
    <mergeCell ref="E740:F740"/>
    <mergeCell ref="E741:F741"/>
    <mergeCell ref="E742:F742"/>
    <mergeCell ref="E743:F743"/>
    <mergeCell ref="E730:F730"/>
    <mergeCell ref="E731:F731"/>
    <mergeCell ref="E732:F732"/>
    <mergeCell ref="H734:I734"/>
    <mergeCell ref="E736:F736"/>
    <mergeCell ref="E737:F737"/>
    <mergeCell ref="E720:F720"/>
    <mergeCell ref="H722:I722"/>
    <mergeCell ref="E724:F724"/>
    <mergeCell ref="E725:F725"/>
    <mergeCell ref="E726:F726"/>
    <mergeCell ref="H728:I728"/>
    <mergeCell ref="E754:F754"/>
    <mergeCell ref="E755:F755"/>
    <mergeCell ref="E756:F756"/>
    <mergeCell ref="E757:F757"/>
    <mergeCell ref="H759:I759"/>
    <mergeCell ref="H662:I662"/>
    <mergeCell ref="E664:F664"/>
    <mergeCell ref="E665:F665"/>
    <mergeCell ref="E666:F666"/>
    <mergeCell ref="H668:I668"/>
    <mergeCell ref="E696:F696"/>
    <mergeCell ref="H698:I698"/>
    <mergeCell ref="E700:F700"/>
    <mergeCell ref="E701:F701"/>
    <mergeCell ref="E702:F702"/>
    <mergeCell ref="H704:I704"/>
    <mergeCell ref="E688:F688"/>
    <mergeCell ref="E689:F689"/>
    <mergeCell ref="E690:F690"/>
    <mergeCell ref="H692:I692"/>
    <mergeCell ref="E694:F694"/>
    <mergeCell ref="E695:F695"/>
    <mergeCell ref="E678:F678"/>
    <mergeCell ref="H680:I680"/>
    <mergeCell ref="E682:F682"/>
    <mergeCell ref="E683:F683"/>
    <mergeCell ref="E684:F684"/>
    <mergeCell ref="H686:I686"/>
    <mergeCell ref="E670:F670"/>
    <mergeCell ref="E671:F671"/>
    <mergeCell ref="E672:F672"/>
    <mergeCell ref="H674:I674"/>
    <mergeCell ref="E676:F676"/>
    <mergeCell ref="E677:F677"/>
    <mergeCell ref="E706:F706"/>
    <mergeCell ref="E707:F707"/>
    <mergeCell ref="E708:F708"/>
    <mergeCell ref="H710:I710"/>
    <mergeCell ref="E712:F712"/>
    <mergeCell ref="E613:F613"/>
    <mergeCell ref="E614:F614"/>
    <mergeCell ref="E615:F615"/>
    <mergeCell ref="E616:F616"/>
    <mergeCell ref="H618:I618"/>
    <mergeCell ref="E646:F646"/>
    <mergeCell ref="E647:F647"/>
    <mergeCell ref="E648:F648"/>
    <mergeCell ref="H650:I650"/>
    <mergeCell ref="E652:F652"/>
    <mergeCell ref="E653:F653"/>
    <mergeCell ref="E636:F636"/>
    <mergeCell ref="H638:I638"/>
    <mergeCell ref="E640:F640"/>
    <mergeCell ref="E641:F641"/>
    <mergeCell ref="E642:F642"/>
    <mergeCell ref="H644:I644"/>
    <mergeCell ref="E628:F628"/>
    <mergeCell ref="E629:F629"/>
    <mergeCell ref="H631:I631"/>
    <mergeCell ref="E633:F633"/>
    <mergeCell ref="E634:F634"/>
    <mergeCell ref="E635:F635"/>
    <mergeCell ref="E620:F620"/>
    <mergeCell ref="E621:F621"/>
    <mergeCell ref="E622:F622"/>
    <mergeCell ref="E623:F623"/>
    <mergeCell ref="H625:I625"/>
    <mergeCell ref="E627:F627"/>
    <mergeCell ref="E654:F654"/>
    <mergeCell ref="H656:I656"/>
    <mergeCell ref="E658:F658"/>
    <mergeCell ref="E659:F659"/>
    <mergeCell ref="E660:F660"/>
    <mergeCell ref="E571:F571"/>
    <mergeCell ref="E572:F572"/>
    <mergeCell ref="E573:F573"/>
    <mergeCell ref="E574:F574"/>
    <mergeCell ref="E575:F575"/>
    <mergeCell ref="E598:F598"/>
    <mergeCell ref="E599:F599"/>
    <mergeCell ref="E600:F600"/>
    <mergeCell ref="H602:I602"/>
    <mergeCell ref="E604:F604"/>
    <mergeCell ref="E605:F605"/>
    <mergeCell ref="E592:F592"/>
    <mergeCell ref="E593:F593"/>
    <mergeCell ref="E594:F594"/>
    <mergeCell ref="E595:F595"/>
    <mergeCell ref="E596:F596"/>
    <mergeCell ref="E597:F597"/>
    <mergeCell ref="E584:F584"/>
    <mergeCell ref="E585:F585"/>
    <mergeCell ref="E586:F586"/>
    <mergeCell ref="E587:F587"/>
    <mergeCell ref="E588:F588"/>
    <mergeCell ref="H590:I590"/>
    <mergeCell ref="E576:F576"/>
    <mergeCell ref="H578:I578"/>
    <mergeCell ref="E580:F580"/>
    <mergeCell ref="E581:F581"/>
    <mergeCell ref="E582:F582"/>
    <mergeCell ref="E583:F583"/>
    <mergeCell ref="E606:F606"/>
    <mergeCell ref="E607:F607"/>
    <mergeCell ref="H609:I609"/>
    <mergeCell ref="E611:F611"/>
    <mergeCell ref="E612:F612"/>
    <mergeCell ref="E523:F523"/>
    <mergeCell ref="E524:F524"/>
    <mergeCell ref="E525:F525"/>
    <mergeCell ref="H527:I527"/>
    <mergeCell ref="E529:F529"/>
    <mergeCell ref="H555:I555"/>
    <mergeCell ref="E557:F557"/>
    <mergeCell ref="E558:F558"/>
    <mergeCell ref="E559:F559"/>
    <mergeCell ref="H561:I561"/>
    <mergeCell ref="E563:F563"/>
    <mergeCell ref="E546:F546"/>
    <mergeCell ref="E547:F547"/>
    <mergeCell ref="H549:I549"/>
    <mergeCell ref="E551:F551"/>
    <mergeCell ref="E552:F552"/>
    <mergeCell ref="E553:F553"/>
    <mergeCell ref="E538:F538"/>
    <mergeCell ref="E539:F539"/>
    <mergeCell ref="E540:F540"/>
    <mergeCell ref="E541:F541"/>
    <mergeCell ref="H543:I543"/>
    <mergeCell ref="E545:F545"/>
    <mergeCell ref="E530:F530"/>
    <mergeCell ref="E531:F531"/>
    <mergeCell ref="E532:F532"/>
    <mergeCell ref="H534:I534"/>
    <mergeCell ref="E536:F536"/>
    <mergeCell ref="E537:F537"/>
    <mergeCell ref="E564:F564"/>
    <mergeCell ref="E565:F565"/>
    <mergeCell ref="H567:I567"/>
    <mergeCell ref="E569:F569"/>
    <mergeCell ref="E570:F570"/>
    <mergeCell ref="H476:I476"/>
    <mergeCell ref="E478:F478"/>
    <mergeCell ref="E479:F479"/>
    <mergeCell ref="E480:F480"/>
    <mergeCell ref="H482:I482"/>
    <mergeCell ref="H507:I507"/>
    <mergeCell ref="E509:F509"/>
    <mergeCell ref="E510:F510"/>
    <mergeCell ref="E511:F511"/>
    <mergeCell ref="E512:F512"/>
    <mergeCell ref="H514:I514"/>
    <mergeCell ref="E498:F498"/>
    <mergeCell ref="H500:I500"/>
    <mergeCell ref="E502:F502"/>
    <mergeCell ref="E503:F503"/>
    <mergeCell ref="E504:F504"/>
    <mergeCell ref="E505:F505"/>
    <mergeCell ref="E490:F490"/>
    <mergeCell ref="E491:F491"/>
    <mergeCell ref="H493:I493"/>
    <mergeCell ref="E495:F495"/>
    <mergeCell ref="E496:F496"/>
    <mergeCell ref="E497:F497"/>
    <mergeCell ref="E484:F484"/>
    <mergeCell ref="E485:F485"/>
    <mergeCell ref="E486:F486"/>
    <mergeCell ref="E487:F487"/>
    <mergeCell ref="E488:F488"/>
    <mergeCell ref="E489:F489"/>
    <mergeCell ref="E516:F516"/>
    <mergeCell ref="E517:F517"/>
    <mergeCell ref="E518:F518"/>
    <mergeCell ref="E519:F519"/>
    <mergeCell ref="H521:I521"/>
    <mergeCell ref="E431:F431"/>
    <mergeCell ref="E432:F432"/>
    <mergeCell ref="E433:F433"/>
    <mergeCell ref="E434:F434"/>
    <mergeCell ref="E435:F435"/>
    <mergeCell ref="E460:F460"/>
    <mergeCell ref="H462:I462"/>
    <mergeCell ref="E464:F464"/>
    <mergeCell ref="E465:F465"/>
    <mergeCell ref="E466:F466"/>
    <mergeCell ref="E467:F467"/>
    <mergeCell ref="E452:F452"/>
    <mergeCell ref="E453:F453"/>
    <mergeCell ref="H455:I455"/>
    <mergeCell ref="E457:F457"/>
    <mergeCell ref="E458:F458"/>
    <mergeCell ref="E459:F459"/>
    <mergeCell ref="E444:F444"/>
    <mergeCell ref="E445:F445"/>
    <mergeCell ref="E446:F446"/>
    <mergeCell ref="H448:I448"/>
    <mergeCell ref="E450:F450"/>
    <mergeCell ref="E451:F451"/>
    <mergeCell ref="H437:I437"/>
    <mergeCell ref="E439:F439"/>
    <mergeCell ref="E440:F440"/>
    <mergeCell ref="E441:F441"/>
    <mergeCell ref="E442:F442"/>
    <mergeCell ref="E443:F443"/>
    <mergeCell ref="H469:I469"/>
    <mergeCell ref="E471:F471"/>
    <mergeCell ref="E472:F472"/>
    <mergeCell ref="E473:F473"/>
    <mergeCell ref="E474:F474"/>
    <mergeCell ref="E385:F385"/>
    <mergeCell ref="E386:F386"/>
    <mergeCell ref="E387:F387"/>
    <mergeCell ref="E388:F388"/>
    <mergeCell ref="E389:F389"/>
    <mergeCell ref="H415:I415"/>
    <mergeCell ref="E417:F417"/>
    <mergeCell ref="E418:F418"/>
    <mergeCell ref="E419:F419"/>
    <mergeCell ref="E420:F420"/>
    <mergeCell ref="H422:I422"/>
    <mergeCell ref="E406:F406"/>
    <mergeCell ref="H408:I408"/>
    <mergeCell ref="E410:F410"/>
    <mergeCell ref="E411:F411"/>
    <mergeCell ref="E412:F412"/>
    <mergeCell ref="E413:F413"/>
    <mergeCell ref="E398:F398"/>
    <mergeCell ref="E399:F399"/>
    <mergeCell ref="H401:I401"/>
    <mergeCell ref="E403:F403"/>
    <mergeCell ref="E404:F404"/>
    <mergeCell ref="E405:F405"/>
    <mergeCell ref="E390:F390"/>
    <mergeCell ref="E391:F391"/>
    <mergeCell ref="E392:F392"/>
    <mergeCell ref="H394:I394"/>
    <mergeCell ref="E396:F396"/>
    <mergeCell ref="E397:F397"/>
    <mergeCell ref="E424:F424"/>
    <mergeCell ref="E425:F425"/>
    <mergeCell ref="E426:F426"/>
    <mergeCell ref="H428:I428"/>
    <mergeCell ref="E430:F430"/>
    <mergeCell ref="E337:F337"/>
    <mergeCell ref="E338:F338"/>
    <mergeCell ref="H340:I340"/>
    <mergeCell ref="E342:F342"/>
    <mergeCell ref="E343:F343"/>
    <mergeCell ref="E370:F370"/>
    <mergeCell ref="E371:F371"/>
    <mergeCell ref="E372:F372"/>
    <mergeCell ref="H374:I374"/>
    <mergeCell ref="E376:F376"/>
    <mergeCell ref="E377:F377"/>
    <mergeCell ref="H361:I361"/>
    <mergeCell ref="E363:F363"/>
    <mergeCell ref="E364:F364"/>
    <mergeCell ref="E365:F365"/>
    <mergeCell ref="E366:F366"/>
    <mergeCell ref="H368:I368"/>
    <mergeCell ref="E352:F352"/>
    <mergeCell ref="H354:I354"/>
    <mergeCell ref="E356:F356"/>
    <mergeCell ref="E357:F357"/>
    <mergeCell ref="E358:F358"/>
    <mergeCell ref="E359:F359"/>
    <mergeCell ref="E344:F344"/>
    <mergeCell ref="E345:F345"/>
    <mergeCell ref="H347:I347"/>
    <mergeCell ref="E349:F349"/>
    <mergeCell ref="E350:F350"/>
    <mergeCell ref="E351:F351"/>
    <mergeCell ref="E378:F378"/>
    <mergeCell ref="E379:F379"/>
    <mergeCell ref="E380:F380"/>
    <mergeCell ref="E381:F381"/>
    <mergeCell ref="H383:I383"/>
    <mergeCell ref="E291:F291"/>
    <mergeCell ref="E292:F292"/>
    <mergeCell ref="E293:F293"/>
    <mergeCell ref="E294:F294"/>
    <mergeCell ref="E305:F305"/>
    <mergeCell ref="E324:F324"/>
    <mergeCell ref="E325:F325"/>
    <mergeCell ref="E326:F326"/>
    <mergeCell ref="E327:F327"/>
    <mergeCell ref="H329:I329"/>
    <mergeCell ref="E331:F331"/>
    <mergeCell ref="E316:F316"/>
    <mergeCell ref="E317:F317"/>
    <mergeCell ref="E318:F318"/>
    <mergeCell ref="H320:I320"/>
    <mergeCell ref="E322:F322"/>
    <mergeCell ref="E323:F323"/>
    <mergeCell ref="E306:F306"/>
    <mergeCell ref="H308:I308"/>
    <mergeCell ref="E310:F310"/>
    <mergeCell ref="E311:F311"/>
    <mergeCell ref="E312:F312"/>
    <mergeCell ref="H314:I314"/>
    <mergeCell ref="H296:I296"/>
    <mergeCell ref="E298:F298"/>
    <mergeCell ref="E299:F299"/>
    <mergeCell ref="E300:F300"/>
    <mergeCell ref="H302:I302"/>
    <mergeCell ref="E304:F304"/>
    <mergeCell ref="E332:F332"/>
    <mergeCell ref="E333:F333"/>
    <mergeCell ref="E334:F334"/>
    <mergeCell ref="E335:F335"/>
    <mergeCell ref="E336:F336"/>
    <mergeCell ref="E243:F243"/>
    <mergeCell ref="E244:F244"/>
    <mergeCell ref="E245:F245"/>
    <mergeCell ref="H247:I247"/>
    <mergeCell ref="E249:F249"/>
    <mergeCell ref="E276:F276"/>
    <mergeCell ref="E277:F277"/>
    <mergeCell ref="E278:F278"/>
    <mergeCell ref="H280:I280"/>
    <mergeCell ref="E282:F282"/>
    <mergeCell ref="E283:F283"/>
    <mergeCell ref="E266:F266"/>
    <mergeCell ref="H268:I268"/>
    <mergeCell ref="E270:F270"/>
    <mergeCell ref="E271:F271"/>
    <mergeCell ref="E272:F272"/>
    <mergeCell ref="H274:I274"/>
    <mergeCell ref="E258:F258"/>
    <mergeCell ref="E259:F259"/>
    <mergeCell ref="E260:F260"/>
    <mergeCell ref="H262:I262"/>
    <mergeCell ref="E264:F264"/>
    <mergeCell ref="E265:F265"/>
    <mergeCell ref="E250:F250"/>
    <mergeCell ref="E251:F251"/>
    <mergeCell ref="E252:F252"/>
    <mergeCell ref="E253:F253"/>
    <mergeCell ref="E254:F254"/>
    <mergeCell ref="H256:I256"/>
    <mergeCell ref="E284:F284"/>
    <mergeCell ref="E285:F285"/>
    <mergeCell ref="H287:I287"/>
    <mergeCell ref="E289:F289"/>
    <mergeCell ref="E290:F290"/>
    <mergeCell ref="E201:F201"/>
    <mergeCell ref="E202:F202"/>
    <mergeCell ref="E203:F203"/>
    <mergeCell ref="H205:I205"/>
    <mergeCell ref="E207:F207"/>
    <mergeCell ref="E228:F228"/>
    <mergeCell ref="E229:F229"/>
    <mergeCell ref="E230:F230"/>
    <mergeCell ref="H232:I232"/>
    <mergeCell ref="E234:F234"/>
    <mergeCell ref="E235:F235"/>
    <mergeCell ref="E222:F222"/>
    <mergeCell ref="E223:F223"/>
    <mergeCell ref="E224:F224"/>
    <mergeCell ref="E225:F225"/>
    <mergeCell ref="E226:F226"/>
    <mergeCell ref="E227:F227"/>
    <mergeCell ref="E214:F214"/>
    <mergeCell ref="E215:F215"/>
    <mergeCell ref="E216:F216"/>
    <mergeCell ref="H218:I218"/>
    <mergeCell ref="A220:J220"/>
    <mergeCell ref="E221:F221"/>
    <mergeCell ref="E208:F208"/>
    <mergeCell ref="E209:F209"/>
    <mergeCell ref="E210:F210"/>
    <mergeCell ref="E211:F211"/>
    <mergeCell ref="E212:F212"/>
    <mergeCell ref="E213:F213"/>
    <mergeCell ref="E236:F236"/>
    <mergeCell ref="E237:F237"/>
    <mergeCell ref="E238:F238"/>
    <mergeCell ref="H240:I240"/>
    <mergeCell ref="E242:F242"/>
    <mergeCell ref="E161:F161"/>
    <mergeCell ref="E162:F162"/>
    <mergeCell ref="E163:F163"/>
    <mergeCell ref="E164:F164"/>
    <mergeCell ref="E165:F165"/>
    <mergeCell ref="E188:F188"/>
    <mergeCell ref="E189:F189"/>
    <mergeCell ref="E190:F190"/>
    <mergeCell ref="H192:I192"/>
    <mergeCell ref="E194:F194"/>
    <mergeCell ref="E195:F195"/>
    <mergeCell ref="H181:I181"/>
    <mergeCell ref="E183:F183"/>
    <mergeCell ref="E184:F184"/>
    <mergeCell ref="E185:F185"/>
    <mergeCell ref="E186:F186"/>
    <mergeCell ref="E187:F187"/>
    <mergeCell ref="E174:F174"/>
    <mergeCell ref="E175:F175"/>
    <mergeCell ref="E176:F176"/>
    <mergeCell ref="E177:F177"/>
    <mergeCell ref="E178:F178"/>
    <mergeCell ref="E179:F179"/>
    <mergeCell ref="E166:F166"/>
    <mergeCell ref="E167:F167"/>
    <mergeCell ref="E168:F168"/>
    <mergeCell ref="H170:I170"/>
    <mergeCell ref="E172:F172"/>
    <mergeCell ref="E173:F173"/>
    <mergeCell ref="E196:F196"/>
    <mergeCell ref="E197:F197"/>
    <mergeCell ref="E198:F198"/>
    <mergeCell ref="E199:F199"/>
    <mergeCell ref="E200:F200"/>
    <mergeCell ref="E119:F119"/>
    <mergeCell ref="E120:F120"/>
    <mergeCell ref="H122:I122"/>
    <mergeCell ref="E124:F124"/>
    <mergeCell ref="E125:F125"/>
    <mergeCell ref="E148:F148"/>
    <mergeCell ref="E149:F149"/>
    <mergeCell ref="E150:F150"/>
    <mergeCell ref="E151:F151"/>
    <mergeCell ref="E152:F152"/>
    <mergeCell ref="E153:F153"/>
    <mergeCell ref="E140:F140"/>
    <mergeCell ref="E141:F141"/>
    <mergeCell ref="E142:F142"/>
    <mergeCell ref="H144:I144"/>
    <mergeCell ref="E146:F146"/>
    <mergeCell ref="E147:F147"/>
    <mergeCell ref="E132:F132"/>
    <mergeCell ref="E133:F133"/>
    <mergeCell ref="H135:I135"/>
    <mergeCell ref="E137:F137"/>
    <mergeCell ref="E138:F138"/>
    <mergeCell ref="E139:F139"/>
    <mergeCell ref="E126:F126"/>
    <mergeCell ref="E127:F127"/>
    <mergeCell ref="E128:F128"/>
    <mergeCell ref="E129:F129"/>
    <mergeCell ref="E130:F130"/>
    <mergeCell ref="E131:F131"/>
    <mergeCell ref="E154:F154"/>
    <mergeCell ref="E155:F155"/>
    <mergeCell ref="H157:I157"/>
    <mergeCell ref="E159:F159"/>
    <mergeCell ref="E160:F160"/>
    <mergeCell ref="E79:F79"/>
    <mergeCell ref="E80:F80"/>
    <mergeCell ref="E81:F81"/>
    <mergeCell ref="E82:F82"/>
    <mergeCell ref="E83:F83"/>
    <mergeCell ref="E106:F106"/>
    <mergeCell ref="E107:F107"/>
    <mergeCell ref="H109:I109"/>
    <mergeCell ref="E111:F111"/>
    <mergeCell ref="E112:F112"/>
    <mergeCell ref="E113:F113"/>
    <mergeCell ref="E100:F100"/>
    <mergeCell ref="E101:F101"/>
    <mergeCell ref="E102:F102"/>
    <mergeCell ref="E103:F103"/>
    <mergeCell ref="E104:F104"/>
    <mergeCell ref="E105:F105"/>
    <mergeCell ref="E92:F92"/>
    <mergeCell ref="E93:F93"/>
    <mergeCell ref="E64:F64"/>
    <mergeCell ref="E65:F65"/>
    <mergeCell ref="E94:F94"/>
    <mergeCell ref="E95:F95"/>
    <mergeCell ref="H97:I97"/>
    <mergeCell ref="E99:F99"/>
    <mergeCell ref="H85:I85"/>
    <mergeCell ref="E87:F87"/>
    <mergeCell ref="E88:F88"/>
    <mergeCell ref="E89:F89"/>
    <mergeCell ref="E90:F90"/>
    <mergeCell ref="E91:F91"/>
    <mergeCell ref="E114:F114"/>
    <mergeCell ref="E115:F115"/>
    <mergeCell ref="E116:F116"/>
    <mergeCell ref="E117:F117"/>
    <mergeCell ref="E118:F118"/>
    <mergeCell ref="E75:F75"/>
    <mergeCell ref="E76:F76"/>
    <mergeCell ref="E77:F77"/>
    <mergeCell ref="E78:F78"/>
    <mergeCell ref="H17:I17"/>
    <mergeCell ref="E19:F19"/>
    <mergeCell ref="E20:F20"/>
    <mergeCell ref="E21:F21"/>
    <mergeCell ref="E50:F50"/>
    <mergeCell ref="E51:F51"/>
    <mergeCell ref="H53:I53"/>
    <mergeCell ref="E55:F55"/>
    <mergeCell ref="E56:F56"/>
    <mergeCell ref="E57:F57"/>
    <mergeCell ref="E42:F42"/>
    <mergeCell ref="E43:F43"/>
    <mergeCell ref="E44:F44"/>
    <mergeCell ref="H46:I46"/>
    <mergeCell ref="E48:F48"/>
    <mergeCell ref="E49:F49"/>
    <mergeCell ref="H73:I73"/>
    <mergeCell ref="E37:F37"/>
    <mergeCell ref="E38:F38"/>
    <mergeCell ref="E39:F39"/>
    <mergeCell ref="E40:F40"/>
    <mergeCell ref="E41:F41"/>
    <mergeCell ref="E66:F66"/>
    <mergeCell ref="E67:F67"/>
    <mergeCell ref="E68:F68"/>
    <mergeCell ref="E69:F69"/>
    <mergeCell ref="E70:F70"/>
    <mergeCell ref="E71:F71"/>
    <mergeCell ref="E58:F58"/>
    <mergeCell ref="H60:I60"/>
    <mergeCell ref="E62:F62"/>
    <mergeCell ref="E63:F63"/>
    <mergeCell ref="E1325:J1325"/>
    <mergeCell ref="A1325:D1325"/>
    <mergeCell ref="E6:F6"/>
    <mergeCell ref="E7:F7"/>
    <mergeCell ref="H9:I9"/>
    <mergeCell ref="E11:F11"/>
    <mergeCell ref="E12:F12"/>
    <mergeCell ref="E13:F13"/>
    <mergeCell ref="G1:H1"/>
    <mergeCell ref="I1:J1"/>
    <mergeCell ref="E2:F2"/>
    <mergeCell ref="G2:H2"/>
    <mergeCell ref="I2:J2"/>
    <mergeCell ref="A1:D1"/>
    <mergeCell ref="A2:D2"/>
    <mergeCell ref="E32:F32"/>
    <mergeCell ref="E33:F33"/>
    <mergeCell ref="E34:F34"/>
    <mergeCell ref="E35:F35"/>
    <mergeCell ref="E36:F36"/>
    <mergeCell ref="E1:F1"/>
    <mergeCell ref="A3:J3"/>
    <mergeCell ref="A4:J4"/>
    <mergeCell ref="E5:F5"/>
    <mergeCell ref="E22:F22"/>
    <mergeCell ref="H24:I24"/>
    <mergeCell ref="E26:F26"/>
    <mergeCell ref="E27:F27"/>
    <mergeCell ref="E28:F28"/>
    <mergeCell ref="H30:I30"/>
    <mergeCell ref="E14:F14"/>
    <mergeCell ref="E15:F15"/>
  </mergeCells>
  <pageMargins left="0.51181102362204722" right="0.51181102362204722" top="1.3779527559055118" bottom="0.98425196850393704" header="0.31496062992125984" footer="0.51181102362204722"/>
  <pageSetup paperSize="9" scale="74" fitToHeight="0" orientation="landscape" r:id="rId1"/>
  <headerFooter>
    <oddHeader>&amp;L
Referente a Concorrência Eletrônica n° 10/2024 &amp;C
Prefeitura Municipal de Catalão
CNPJ: 01.505.643/0001-50 &amp;R
Araguari - MG, 04 de junho de 2024</oddHeader>
    <oddFooter>&amp;L &amp;C &amp;RRua Nassin Agel Prefeitura - Setor Central - Catalão / GO
(64) 3441-5000 / licitacao@catalao.go.gov.br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3CC4D-D293-4CDF-B845-C3C986C9FD43}">
  <sheetPr>
    <pageSetUpPr fitToPage="1"/>
  </sheetPr>
  <dimension ref="A1:O39"/>
  <sheetViews>
    <sheetView showOutlineSymbols="0" showWhiteSpace="0" topLeftCell="A31" zoomScaleNormal="100" workbookViewId="0">
      <selection activeCell="D37" sqref="D37"/>
    </sheetView>
  </sheetViews>
  <sheetFormatPr defaultRowHeight="14.25" x14ac:dyDescent="0.2"/>
  <cols>
    <col min="1" max="3" width="10" bestFit="1" customWidth="1"/>
    <col min="4" max="4" width="60" bestFit="1" customWidth="1"/>
    <col min="5" max="5" width="5" bestFit="1" customWidth="1"/>
    <col min="6" max="12" width="10" bestFit="1" customWidth="1"/>
    <col min="13" max="14" width="10.625" customWidth="1"/>
    <col min="15" max="15" width="11.5" customWidth="1"/>
    <col min="16" max="16" width="10" bestFit="1" customWidth="1"/>
  </cols>
  <sheetData>
    <row r="1" spans="1:15" ht="15" x14ac:dyDescent="0.2">
      <c r="A1" s="136" t="s">
        <v>0</v>
      </c>
      <c r="B1" s="136"/>
      <c r="C1" s="136"/>
      <c r="D1" s="136"/>
      <c r="E1" s="136" t="s">
        <v>1</v>
      </c>
      <c r="F1" s="136"/>
      <c r="G1" s="136"/>
      <c r="I1" s="87" t="s">
        <v>2</v>
      </c>
      <c r="J1" s="87"/>
      <c r="K1" s="136" t="s">
        <v>3</v>
      </c>
      <c r="L1" s="136"/>
      <c r="M1" s="136"/>
      <c r="N1" s="136"/>
      <c r="O1" s="136"/>
    </row>
    <row r="2" spans="1:15" ht="80.099999999999994" customHeight="1" x14ac:dyDescent="0.2">
      <c r="A2" s="138" t="s">
        <v>4</v>
      </c>
      <c r="B2" s="138"/>
      <c r="C2" s="138"/>
      <c r="D2" s="138"/>
      <c r="E2" s="137" t="s">
        <v>5</v>
      </c>
      <c r="F2" s="137"/>
      <c r="G2" s="137"/>
      <c r="H2" s="137"/>
      <c r="I2" s="88" t="s">
        <v>609</v>
      </c>
      <c r="J2" s="88"/>
      <c r="K2" s="137" t="s">
        <v>606</v>
      </c>
      <c r="L2" s="137"/>
      <c r="M2" s="137"/>
      <c r="N2" s="137"/>
      <c r="O2" s="137"/>
    </row>
    <row r="3" spans="1:15" ht="15" x14ac:dyDescent="0.25">
      <c r="A3" s="140" t="s">
        <v>676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</row>
    <row r="4" spans="1:15" ht="15" customHeight="1" x14ac:dyDescent="0.2">
      <c r="A4" s="135" t="s">
        <v>7</v>
      </c>
      <c r="B4" s="143" t="s">
        <v>8</v>
      </c>
      <c r="C4" s="135" t="s">
        <v>9</v>
      </c>
      <c r="D4" s="135" t="s">
        <v>10</v>
      </c>
      <c r="E4" s="144" t="s">
        <v>11</v>
      </c>
      <c r="F4" s="143" t="s">
        <v>12</v>
      </c>
      <c r="G4" s="143" t="s">
        <v>13</v>
      </c>
      <c r="H4" s="144" t="s">
        <v>14</v>
      </c>
      <c r="I4" s="135"/>
      <c r="J4" s="135"/>
      <c r="K4" s="135"/>
      <c r="L4" s="144" t="s">
        <v>15</v>
      </c>
      <c r="M4" s="135"/>
      <c r="N4" s="135"/>
      <c r="O4" s="135"/>
    </row>
    <row r="5" spans="1:15" ht="15" customHeight="1" x14ac:dyDescent="0.2">
      <c r="A5" s="143"/>
      <c r="B5" s="143"/>
      <c r="C5" s="143"/>
      <c r="D5" s="143"/>
      <c r="E5" s="143"/>
      <c r="F5" s="143"/>
      <c r="G5" s="143"/>
      <c r="H5" s="75" t="s">
        <v>677</v>
      </c>
      <c r="I5" s="75" t="s">
        <v>678</v>
      </c>
      <c r="J5" s="75" t="s">
        <v>679</v>
      </c>
      <c r="K5" s="75" t="s">
        <v>15</v>
      </c>
      <c r="L5" s="75" t="s">
        <v>677</v>
      </c>
      <c r="M5" s="75" t="s">
        <v>678</v>
      </c>
      <c r="N5" s="75" t="s">
        <v>679</v>
      </c>
      <c r="O5" s="75" t="s">
        <v>15</v>
      </c>
    </row>
    <row r="6" spans="1:15" ht="24" customHeight="1" x14ac:dyDescent="0.2">
      <c r="A6" s="7"/>
      <c r="B6" s="7"/>
      <c r="C6" s="7"/>
      <c r="D6" s="17" t="s">
        <v>94</v>
      </c>
      <c r="E6" s="7"/>
      <c r="F6" s="84"/>
      <c r="G6" s="25"/>
      <c r="H6" s="25"/>
      <c r="I6" s="25"/>
      <c r="J6" s="25"/>
      <c r="K6" s="25"/>
      <c r="L6" s="25" t="s">
        <v>682</v>
      </c>
      <c r="M6" s="25" t="s">
        <v>683</v>
      </c>
      <c r="N6" s="25" t="s">
        <v>684</v>
      </c>
      <c r="O6" s="118" t="s">
        <v>685</v>
      </c>
    </row>
    <row r="7" spans="1:15" ht="24" customHeight="1" x14ac:dyDescent="0.2">
      <c r="A7" s="7" t="s">
        <v>16</v>
      </c>
      <c r="B7" s="7"/>
      <c r="C7" s="7"/>
      <c r="D7" s="17" t="s">
        <v>17</v>
      </c>
      <c r="E7" s="7"/>
      <c r="F7" s="84"/>
      <c r="G7" s="25"/>
      <c r="H7" s="25"/>
      <c r="I7" s="25"/>
      <c r="J7" s="25"/>
      <c r="K7" s="25"/>
      <c r="L7" s="25"/>
      <c r="M7" s="25"/>
      <c r="N7" s="25"/>
      <c r="O7" s="118">
        <v>2567.81</v>
      </c>
    </row>
    <row r="8" spans="1:15" ht="39" customHeight="1" x14ac:dyDescent="0.2">
      <c r="A8" s="9" t="s">
        <v>18</v>
      </c>
      <c r="B8" s="10">
        <v>4813</v>
      </c>
      <c r="C8" s="9" t="s">
        <v>19</v>
      </c>
      <c r="D8" s="18" t="s">
        <v>20</v>
      </c>
      <c r="E8" s="11" t="s">
        <v>21</v>
      </c>
      <c r="F8" s="85">
        <v>5</v>
      </c>
      <c r="G8" s="119">
        <v>215.01</v>
      </c>
      <c r="H8" s="119">
        <v>0</v>
      </c>
      <c r="I8" s="119">
        <v>0</v>
      </c>
      <c r="J8" s="119">
        <v>262.39999999999998</v>
      </c>
      <c r="K8" s="119">
        <f>ROUND(G8 * (1 + 22.04 / 100), 2)</f>
        <v>262.39999999999998</v>
      </c>
      <c r="L8" s="119">
        <f>ROUND(F8 * H8, 2)</f>
        <v>0</v>
      </c>
      <c r="M8" s="119">
        <f>ROUND(F8 * I8, 2)</f>
        <v>0</v>
      </c>
      <c r="N8" s="119">
        <f>ROUND(F8 * J8, 2)</f>
        <v>1312</v>
      </c>
      <c r="O8" s="119">
        <f>ROUND(F8 * K8, 2)</f>
        <v>1312</v>
      </c>
    </row>
    <row r="9" spans="1:15" ht="51.95" customHeight="1" x14ac:dyDescent="0.2">
      <c r="A9" s="13" t="s">
        <v>22</v>
      </c>
      <c r="B9" s="14">
        <v>10775</v>
      </c>
      <c r="C9" s="13" t="s">
        <v>19</v>
      </c>
      <c r="D9" s="19" t="s">
        <v>23</v>
      </c>
      <c r="E9" s="15" t="s">
        <v>24</v>
      </c>
      <c r="F9" s="86">
        <v>1.4</v>
      </c>
      <c r="G9" s="120">
        <v>735.01</v>
      </c>
      <c r="H9" s="120">
        <v>0</v>
      </c>
      <c r="I9" s="120">
        <v>897</v>
      </c>
      <c r="J9" s="120">
        <v>0.01</v>
      </c>
      <c r="K9" s="120">
        <f>ROUND(G9 * (1 + 22.04 / 100), 2)</f>
        <v>897.01</v>
      </c>
      <c r="L9" s="120">
        <f>ROUND(F9 * H9, 2)</f>
        <v>0</v>
      </c>
      <c r="M9" s="120">
        <f>ROUND(F9 * I9, 2)</f>
        <v>1255.8</v>
      </c>
      <c r="N9" s="120">
        <f>ROUND(F9 * J9, 2)</f>
        <v>0.01</v>
      </c>
      <c r="O9" s="120">
        <f>ROUND(F9 * K9, 2)</f>
        <v>1255.81</v>
      </c>
    </row>
    <row r="10" spans="1:15" ht="24" customHeight="1" x14ac:dyDescent="0.2">
      <c r="A10" s="7" t="s">
        <v>25</v>
      </c>
      <c r="B10" s="7"/>
      <c r="C10" s="7"/>
      <c r="D10" s="17" t="s">
        <v>26</v>
      </c>
      <c r="E10" s="7"/>
      <c r="F10" s="84"/>
      <c r="G10" s="25"/>
      <c r="H10" s="25"/>
      <c r="I10" s="25"/>
      <c r="J10" s="25"/>
      <c r="K10" s="25"/>
      <c r="L10" s="25"/>
      <c r="M10" s="25"/>
      <c r="N10" s="25"/>
      <c r="O10" s="118">
        <v>48602.54</v>
      </c>
    </row>
    <row r="11" spans="1:15" ht="24" customHeight="1" x14ac:dyDescent="0.2">
      <c r="A11" s="13" t="s">
        <v>27</v>
      </c>
      <c r="B11" s="20">
        <v>11</v>
      </c>
      <c r="C11" s="13" t="s">
        <v>93</v>
      </c>
      <c r="D11" s="19" t="s">
        <v>28</v>
      </c>
      <c r="E11" s="15" t="s">
        <v>24</v>
      </c>
      <c r="F11" s="86">
        <v>1.4</v>
      </c>
      <c r="G11" s="120">
        <v>28446.49</v>
      </c>
      <c r="H11" s="120">
        <v>34716.1</v>
      </c>
      <c r="I11" s="120">
        <v>0</v>
      </c>
      <c r="J11" s="120">
        <v>0</v>
      </c>
      <c r="K11" s="120">
        <f>ROUND(G11 * (1 + 22.04 / 100), 2)</f>
        <v>34716.1</v>
      </c>
      <c r="L11" s="120">
        <f>ROUND(F11 * H11, 2)</f>
        <v>48602.54</v>
      </c>
      <c r="M11" s="120">
        <f>ROUND(F11 * I11, 2)</f>
        <v>0</v>
      </c>
      <c r="N11" s="120">
        <f>ROUND(F11 * J11, 2)</f>
        <v>0</v>
      </c>
      <c r="O11" s="120">
        <f>ROUND(F11 * K11, 2)</f>
        <v>48602.54</v>
      </c>
    </row>
    <row r="12" spans="1:15" ht="24" customHeight="1" x14ac:dyDescent="0.2">
      <c r="A12" s="7" t="s">
        <v>29</v>
      </c>
      <c r="B12" s="7"/>
      <c r="C12" s="7"/>
      <c r="D12" s="17" t="s">
        <v>30</v>
      </c>
      <c r="E12" s="7"/>
      <c r="F12" s="84"/>
      <c r="G12" s="25"/>
      <c r="H12" s="25"/>
      <c r="I12" s="25"/>
      <c r="J12" s="25"/>
      <c r="K12" s="25"/>
      <c r="L12" s="25"/>
      <c r="M12" s="25"/>
      <c r="N12" s="25"/>
      <c r="O12" s="118">
        <v>3333128.7</v>
      </c>
    </row>
    <row r="13" spans="1:15" ht="26.1" customHeight="1" x14ac:dyDescent="0.2">
      <c r="A13" s="13" t="s">
        <v>31</v>
      </c>
      <c r="B13" s="14">
        <v>2</v>
      </c>
      <c r="C13" s="13" t="s">
        <v>93</v>
      </c>
      <c r="D13" s="19" t="s">
        <v>32</v>
      </c>
      <c r="E13" s="15" t="s">
        <v>21</v>
      </c>
      <c r="F13" s="86">
        <v>66680.259999999995</v>
      </c>
      <c r="G13" s="120">
        <v>0.63</v>
      </c>
      <c r="H13" s="120">
        <v>0.23</v>
      </c>
      <c r="I13" s="120">
        <v>0.16</v>
      </c>
      <c r="J13" s="120">
        <v>0.38</v>
      </c>
      <c r="K13" s="120">
        <f>ROUND(G13 * (1 + 22.04 / 100), 2)</f>
        <v>0.77</v>
      </c>
      <c r="L13" s="120">
        <f>ROUND(F13 * H13, 2)</f>
        <v>15336.46</v>
      </c>
      <c r="M13" s="120">
        <f>ROUND(F13 * I13, 2)</f>
        <v>10668.84</v>
      </c>
      <c r="N13" s="120">
        <f>ROUND(F13 * J13, 2)</f>
        <v>25338.5</v>
      </c>
      <c r="O13" s="120">
        <f>ROUND(F13 * K13, 2)</f>
        <v>51343.8</v>
      </c>
    </row>
    <row r="14" spans="1:15" ht="24" customHeight="1" x14ac:dyDescent="0.2">
      <c r="A14" s="13" t="s">
        <v>33</v>
      </c>
      <c r="B14" s="14">
        <v>6</v>
      </c>
      <c r="C14" s="13" t="s">
        <v>93</v>
      </c>
      <c r="D14" s="19" t="s">
        <v>34</v>
      </c>
      <c r="E14" s="15" t="s">
        <v>35</v>
      </c>
      <c r="F14" s="86">
        <v>33.340000000000003</v>
      </c>
      <c r="G14" s="120">
        <v>2892.27</v>
      </c>
      <c r="H14" s="120">
        <v>0</v>
      </c>
      <c r="I14" s="120">
        <v>0</v>
      </c>
      <c r="J14" s="120">
        <v>3346.07</v>
      </c>
      <c r="K14" s="120" t="str">
        <f>ROUND(G14 * (1 + 15.69 / 100), 2) &amp;CHAR(10)&amp; "(15.69%)"</f>
        <v>3346,07
(15.69%)</v>
      </c>
      <c r="L14" s="120">
        <f>ROUND(F14 * H14, 2)</f>
        <v>0</v>
      </c>
      <c r="M14" s="120">
        <f>ROUND(F14 * I14, 2)</f>
        <v>0</v>
      </c>
      <c r="N14" s="120">
        <f>ROUND(F14 * J14, 2)</f>
        <v>111557.97</v>
      </c>
      <c r="O14" s="120">
        <f>ROUND((F14  * 1 ) * ROUND(G14 * (1 + 15.69 / 100), 2), 2)</f>
        <v>111557.97</v>
      </c>
    </row>
    <row r="15" spans="1:15" ht="39" customHeight="1" x14ac:dyDescent="0.2">
      <c r="A15" s="13" t="s">
        <v>36</v>
      </c>
      <c r="B15" s="14" t="s">
        <v>37</v>
      </c>
      <c r="C15" s="13" t="s">
        <v>19</v>
      </c>
      <c r="D15" s="19" t="s">
        <v>38</v>
      </c>
      <c r="E15" s="15" t="s">
        <v>39</v>
      </c>
      <c r="F15" s="86">
        <v>2000.4</v>
      </c>
      <c r="G15" s="120">
        <v>1269.6600000000001</v>
      </c>
      <c r="H15" s="120">
        <v>30.41</v>
      </c>
      <c r="I15" s="120">
        <v>46.88</v>
      </c>
      <c r="J15" s="120">
        <v>1472.2</v>
      </c>
      <c r="K15" s="120">
        <f>ROUND(G15 * (1 + 22.04 / 100), 2)</f>
        <v>1549.49</v>
      </c>
      <c r="L15" s="120">
        <f>ROUND(F15 * H15, 2)</f>
        <v>60832.160000000003</v>
      </c>
      <c r="M15" s="120">
        <f>ROUND(F15 * I15, 2)</f>
        <v>93778.75</v>
      </c>
      <c r="N15" s="120">
        <f>ROUND(F15 * J15, 2)</f>
        <v>2944988.88</v>
      </c>
      <c r="O15" s="120">
        <f>ROUND(F15 * K15, 2)</f>
        <v>3099599.8</v>
      </c>
    </row>
    <row r="16" spans="1:15" ht="39" customHeight="1" x14ac:dyDescent="0.2">
      <c r="A16" s="13" t="s">
        <v>40</v>
      </c>
      <c r="B16" s="14" t="s">
        <v>41</v>
      </c>
      <c r="C16" s="13" t="s">
        <v>19</v>
      </c>
      <c r="D16" s="19" t="s">
        <v>42</v>
      </c>
      <c r="E16" s="15" t="s">
        <v>43</v>
      </c>
      <c r="F16" s="86">
        <v>62612.52</v>
      </c>
      <c r="G16" s="120">
        <v>0.86</v>
      </c>
      <c r="H16" s="120">
        <v>0.15</v>
      </c>
      <c r="I16" s="120">
        <v>0.4</v>
      </c>
      <c r="J16" s="120">
        <v>0.5</v>
      </c>
      <c r="K16" s="120">
        <f>ROUND(G16 * (1 + 22.04 / 100), 2)</f>
        <v>1.05</v>
      </c>
      <c r="L16" s="120">
        <f>ROUND(F16 * H16, 2)</f>
        <v>9391.8799999999992</v>
      </c>
      <c r="M16" s="120">
        <f>ROUND(F16 * I16, 2)</f>
        <v>25045.01</v>
      </c>
      <c r="N16" s="120">
        <f>ROUND(F16 * J16, 2)</f>
        <v>31306.26</v>
      </c>
      <c r="O16" s="120">
        <f>ROUND(F16 * K16, 2)</f>
        <v>65743.149999999994</v>
      </c>
    </row>
    <row r="17" spans="1:15" ht="51.95" customHeight="1" x14ac:dyDescent="0.2">
      <c r="A17" s="13" t="s">
        <v>44</v>
      </c>
      <c r="B17" s="14" t="s">
        <v>45</v>
      </c>
      <c r="C17" s="13" t="s">
        <v>19</v>
      </c>
      <c r="D17" s="19" t="s">
        <v>46</v>
      </c>
      <c r="E17" s="15" t="s">
        <v>47</v>
      </c>
      <c r="F17" s="86">
        <v>8568.3799999999992</v>
      </c>
      <c r="G17" s="120">
        <v>0.47</v>
      </c>
      <c r="H17" s="120">
        <v>0.05</v>
      </c>
      <c r="I17" s="120">
        <v>0.2</v>
      </c>
      <c r="J17" s="120">
        <v>0.32</v>
      </c>
      <c r="K17" s="120">
        <f>ROUND(G17 * (1 + 22.04 / 100), 2)</f>
        <v>0.56999999999999995</v>
      </c>
      <c r="L17" s="120">
        <f>ROUND(F17 * H17, 2)</f>
        <v>428.42</v>
      </c>
      <c r="M17" s="120">
        <f>ROUND(F17 * I17, 2)</f>
        <v>1713.68</v>
      </c>
      <c r="N17" s="120">
        <f>ROUND(F17 * J17, 2)</f>
        <v>2741.88</v>
      </c>
      <c r="O17" s="120">
        <f>ROUND(F17 * K17, 2)</f>
        <v>4883.9799999999996</v>
      </c>
    </row>
    <row r="18" spans="1:15" ht="24" customHeight="1" x14ac:dyDescent="0.2">
      <c r="A18" s="7" t="s">
        <v>48</v>
      </c>
      <c r="B18" s="7"/>
      <c r="C18" s="7"/>
      <c r="D18" s="17" t="s">
        <v>49</v>
      </c>
      <c r="E18" s="7"/>
      <c r="F18" s="84"/>
      <c r="G18" s="25"/>
      <c r="H18" s="25"/>
      <c r="I18" s="25"/>
      <c r="J18" s="25"/>
      <c r="K18" s="25"/>
      <c r="L18" s="25"/>
      <c r="M18" s="25"/>
      <c r="N18" s="25"/>
      <c r="O18" s="118">
        <v>93032.7</v>
      </c>
    </row>
    <row r="19" spans="1:15" ht="39" customHeight="1" x14ac:dyDescent="0.2">
      <c r="A19" s="13" t="s">
        <v>50</v>
      </c>
      <c r="B19" s="14">
        <v>7</v>
      </c>
      <c r="C19" s="13" t="s">
        <v>93</v>
      </c>
      <c r="D19" s="19" t="s">
        <v>51</v>
      </c>
      <c r="E19" s="15" t="s">
        <v>21</v>
      </c>
      <c r="F19" s="86">
        <v>1877</v>
      </c>
      <c r="G19" s="120">
        <v>18.91</v>
      </c>
      <c r="H19" s="120">
        <v>1.05</v>
      </c>
      <c r="I19" s="120">
        <v>0.71</v>
      </c>
      <c r="J19" s="120">
        <v>21.32</v>
      </c>
      <c r="K19" s="120">
        <f>ROUND(G19 * (1 + 22.04 / 100), 2)</f>
        <v>23.08</v>
      </c>
      <c r="L19" s="120">
        <f>ROUND(F19 * H19, 2)</f>
        <v>1970.85</v>
      </c>
      <c r="M19" s="120">
        <f>ROUND(F19 * I19, 2)</f>
        <v>1332.67</v>
      </c>
      <c r="N19" s="120">
        <f>ROUND(F19 * J19, 2)</f>
        <v>40017.64</v>
      </c>
      <c r="O19" s="120">
        <f>ROUND(F19 * K19, 2)</f>
        <v>43321.16</v>
      </c>
    </row>
    <row r="20" spans="1:15" ht="24" customHeight="1" x14ac:dyDescent="0.2">
      <c r="A20" s="13" t="s">
        <v>52</v>
      </c>
      <c r="B20" s="14">
        <v>8</v>
      </c>
      <c r="C20" s="13" t="s">
        <v>93</v>
      </c>
      <c r="D20" s="19" t="s">
        <v>53</v>
      </c>
      <c r="E20" s="15" t="s">
        <v>11</v>
      </c>
      <c r="F20" s="86">
        <v>16</v>
      </c>
      <c r="G20" s="120">
        <v>473.62</v>
      </c>
      <c r="H20" s="120">
        <v>8.1</v>
      </c>
      <c r="I20" s="120">
        <v>0.04</v>
      </c>
      <c r="J20" s="120">
        <v>569.87</v>
      </c>
      <c r="K20" s="120">
        <f>ROUND(G20 * (1 + 22.04 / 100), 2)</f>
        <v>578.01</v>
      </c>
      <c r="L20" s="120">
        <f>ROUND(F20 * H20, 2)</f>
        <v>129.6</v>
      </c>
      <c r="M20" s="120">
        <f>ROUND(F20 * I20, 2)</f>
        <v>0.64</v>
      </c>
      <c r="N20" s="120">
        <f>ROUND(F20 * J20, 2)</f>
        <v>9117.92</v>
      </c>
      <c r="O20" s="120">
        <f>ROUND(F20 * K20, 2)</f>
        <v>9248.16</v>
      </c>
    </row>
    <row r="21" spans="1:15" ht="24" customHeight="1" x14ac:dyDescent="0.2">
      <c r="A21" s="13" t="s">
        <v>54</v>
      </c>
      <c r="B21" s="14">
        <v>9</v>
      </c>
      <c r="C21" s="13" t="s">
        <v>93</v>
      </c>
      <c r="D21" s="19" t="s">
        <v>55</v>
      </c>
      <c r="E21" s="15" t="s">
        <v>11</v>
      </c>
      <c r="F21" s="86">
        <v>16</v>
      </c>
      <c r="G21" s="120">
        <v>448.78</v>
      </c>
      <c r="H21" s="120">
        <v>8.1</v>
      </c>
      <c r="I21" s="120">
        <v>0.04</v>
      </c>
      <c r="J21" s="120">
        <v>539.54999999999995</v>
      </c>
      <c r="K21" s="120">
        <f>ROUND(G21 * (1 + 22.04 / 100), 2)</f>
        <v>547.69000000000005</v>
      </c>
      <c r="L21" s="120">
        <f>ROUND(F21 * H21, 2)</f>
        <v>129.6</v>
      </c>
      <c r="M21" s="120">
        <f>ROUND(F21 * I21, 2)</f>
        <v>0.64</v>
      </c>
      <c r="N21" s="120">
        <f>ROUND(F21 * J21, 2)</f>
        <v>8632.7999999999993</v>
      </c>
      <c r="O21" s="120">
        <f>ROUND(F21 * K21, 2)</f>
        <v>8763.0400000000009</v>
      </c>
    </row>
    <row r="22" spans="1:15" ht="24" customHeight="1" x14ac:dyDescent="0.2">
      <c r="A22" s="13" t="s">
        <v>56</v>
      </c>
      <c r="B22" s="14">
        <v>10</v>
      </c>
      <c r="C22" s="13" t="s">
        <v>93</v>
      </c>
      <c r="D22" s="19" t="s">
        <v>57</v>
      </c>
      <c r="E22" s="15" t="s">
        <v>11</v>
      </c>
      <c r="F22" s="86">
        <v>16</v>
      </c>
      <c r="G22" s="120">
        <v>423.94</v>
      </c>
      <c r="H22" s="120">
        <v>8.1</v>
      </c>
      <c r="I22" s="120">
        <v>0.04</v>
      </c>
      <c r="J22" s="120">
        <v>509.24</v>
      </c>
      <c r="K22" s="120">
        <f>ROUND(G22 * (1 + 22.04 / 100), 2)</f>
        <v>517.38</v>
      </c>
      <c r="L22" s="120">
        <f>ROUND(F22 * H22, 2)</f>
        <v>129.6</v>
      </c>
      <c r="M22" s="120">
        <f>ROUND(F22 * I22, 2)</f>
        <v>0.64</v>
      </c>
      <c r="N22" s="120">
        <f>ROUND(F22 * J22, 2)</f>
        <v>8147.84</v>
      </c>
      <c r="O22" s="120">
        <f>ROUND(F22 * K22, 2)</f>
        <v>8278.08</v>
      </c>
    </row>
    <row r="23" spans="1:15" ht="24" customHeight="1" x14ac:dyDescent="0.2">
      <c r="A23" s="13" t="s">
        <v>58</v>
      </c>
      <c r="B23" s="14">
        <v>12</v>
      </c>
      <c r="C23" s="13" t="s">
        <v>93</v>
      </c>
      <c r="D23" s="19" t="s">
        <v>59</v>
      </c>
      <c r="E23" s="15" t="s">
        <v>11</v>
      </c>
      <c r="F23" s="86">
        <v>51</v>
      </c>
      <c r="G23" s="120">
        <v>376.32</v>
      </c>
      <c r="H23" s="120">
        <v>2.04</v>
      </c>
      <c r="I23" s="120">
        <v>0.01</v>
      </c>
      <c r="J23" s="120">
        <v>457.21</v>
      </c>
      <c r="K23" s="120">
        <f>ROUND(G23 * (1 + 22.04 / 100), 2)</f>
        <v>459.26</v>
      </c>
      <c r="L23" s="120">
        <f>ROUND(F23 * H23, 2)</f>
        <v>104.04</v>
      </c>
      <c r="M23" s="120">
        <f>ROUND(F23 * I23, 2)</f>
        <v>0.51</v>
      </c>
      <c r="N23" s="120">
        <f>ROUND(F23 * J23, 2)</f>
        <v>23317.71</v>
      </c>
      <c r="O23" s="120">
        <f>ROUND(F23 * K23, 2)</f>
        <v>23422.26</v>
      </c>
    </row>
    <row r="24" spans="1:15" ht="24" customHeight="1" x14ac:dyDescent="0.2">
      <c r="A24" s="7" t="s">
        <v>60</v>
      </c>
      <c r="B24" s="7"/>
      <c r="C24" s="7"/>
      <c r="D24" s="17" t="s">
        <v>61</v>
      </c>
      <c r="E24" s="7"/>
      <c r="F24" s="84"/>
      <c r="G24" s="25"/>
      <c r="H24" s="25"/>
      <c r="I24" s="25"/>
      <c r="J24" s="25"/>
      <c r="K24" s="25"/>
      <c r="L24" s="25"/>
      <c r="M24" s="25"/>
      <c r="N24" s="25"/>
      <c r="O24" s="118">
        <v>482668.25</v>
      </c>
    </row>
    <row r="25" spans="1:15" ht="26.1" customHeight="1" x14ac:dyDescent="0.2">
      <c r="A25" s="13" t="s">
        <v>62</v>
      </c>
      <c r="B25" s="14">
        <v>1</v>
      </c>
      <c r="C25" s="13" t="s">
        <v>93</v>
      </c>
      <c r="D25" s="19" t="s">
        <v>63</v>
      </c>
      <c r="E25" s="15" t="s">
        <v>21</v>
      </c>
      <c r="F25" s="86">
        <v>2903.1</v>
      </c>
      <c r="G25" s="120">
        <v>13.61</v>
      </c>
      <c r="H25" s="120">
        <v>9.6199999999999992</v>
      </c>
      <c r="I25" s="120">
        <v>2.83</v>
      </c>
      <c r="J25" s="120">
        <v>4.16</v>
      </c>
      <c r="K25" s="120">
        <f t="shared" ref="K25:K32" si="0">ROUND(G25 * (1 + 22.04 / 100), 2)</f>
        <v>16.61</v>
      </c>
      <c r="L25" s="120">
        <f t="shared" ref="L25:L32" si="1">ROUND(F25 * H25, 2)</f>
        <v>27927.82</v>
      </c>
      <c r="M25" s="120">
        <f t="shared" ref="M25:M32" si="2">ROUND(F25 * I25, 2)</f>
        <v>8215.77</v>
      </c>
      <c r="N25" s="120">
        <f t="shared" ref="N25:N32" si="3">ROUND(F25 * J25, 2)</f>
        <v>12076.9</v>
      </c>
      <c r="O25" s="120">
        <f t="shared" ref="O25:O32" si="4">ROUND(F25 * K25, 2)</f>
        <v>48220.49</v>
      </c>
    </row>
    <row r="26" spans="1:15" ht="39" customHeight="1" x14ac:dyDescent="0.2">
      <c r="A26" s="13" t="s">
        <v>64</v>
      </c>
      <c r="B26" s="14">
        <v>3</v>
      </c>
      <c r="C26" s="13" t="s">
        <v>93</v>
      </c>
      <c r="D26" s="19" t="s">
        <v>65</v>
      </c>
      <c r="E26" s="15" t="s">
        <v>43</v>
      </c>
      <c r="F26" s="86">
        <v>1625.73</v>
      </c>
      <c r="G26" s="120">
        <v>4.96</v>
      </c>
      <c r="H26" s="120">
        <v>1.54</v>
      </c>
      <c r="I26" s="120">
        <v>2.59</v>
      </c>
      <c r="J26" s="120">
        <v>1.92</v>
      </c>
      <c r="K26" s="120">
        <f t="shared" si="0"/>
        <v>6.05</v>
      </c>
      <c r="L26" s="120">
        <f t="shared" si="1"/>
        <v>2503.62</v>
      </c>
      <c r="M26" s="120">
        <f t="shared" si="2"/>
        <v>4210.6400000000003</v>
      </c>
      <c r="N26" s="120">
        <f t="shared" si="3"/>
        <v>3121.4</v>
      </c>
      <c r="O26" s="120">
        <f t="shared" si="4"/>
        <v>9835.67</v>
      </c>
    </row>
    <row r="27" spans="1:15" ht="51.95" customHeight="1" x14ac:dyDescent="0.2">
      <c r="A27" s="13" t="s">
        <v>66</v>
      </c>
      <c r="B27" s="14" t="s">
        <v>67</v>
      </c>
      <c r="C27" s="13" t="s">
        <v>19</v>
      </c>
      <c r="D27" s="19" t="s">
        <v>68</v>
      </c>
      <c r="E27" s="15" t="s">
        <v>69</v>
      </c>
      <c r="F27" s="86">
        <v>1033</v>
      </c>
      <c r="G27" s="120">
        <v>54.69</v>
      </c>
      <c r="H27" s="120">
        <v>18.059999999999999</v>
      </c>
      <c r="I27" s="120">
        <v>0.77</v>
      </c>
      <c r="J27" s="120">
        <v>47.91</v>
      </c>
      <c r="K27" s="120">
        <f t="shared" si="0"/>
        <v>66.739999999999995</v>
      </c>
      <c r="L27" s="120">
        <f t="shared" si="1"/>
        <v>18655.98</v>
      </c>
      <c r="M27" s="120">
        <f t="shared" si="2"/>
        <v>795.41</v>
      </c>
      <c r="N27" s="120">
        <f t="shared" si="3"/>
        <v>49491.03</v>
      </c>
      <c r="O27" s="120">
        <f t="shared" si="4"/>
        <v>68942.42</v>
      </c>
    </row>
    <row r="28" spans="1:15" ht="51.95" customHeight="1" x14ac:dyDescent="0.2">
      <c r="A28" s="13" t="s">
        <v>70</v>
      </c>
      <c r="B28" s="14" t="s">
        <v>71</v>
      </c>
      <c r="C28" s="13" t="s">
        <v>19</v>
      </c>
      <c r="D28" s="19" t="s">
        <v>72</v>
      </c>
      <c r="E28" s="15" t="s">
        <v>69</v>
      </c>
      <c r="F28" s="86">
        <v>311</v>
      </c>
      <c r="G28" s="120">
        <v>60.09</v>
      </c>
      <c r="H28" s="120">
        <v>22.77</v>
      </c>
      <c r="I28" s="120">
        <v>1.1599999999999999</v>
      </c>
      <c r="J28" s="120">
        <v>49.4</v>
      </c>
      <c r="K28" s="120">
        <f t="shared" si="0"/>
        <v>73.33</v>
      </c>
      <c r="L28" s="120">
        <f t="shared" si="1"/>
        <v>7081.47</v>
      </c>
      <c r="M28" s="120">
        <f t="shared" si="2"/>
        <v>360.76</v>
      </c>
      <c r="N28" s="120">
        <f t="shared" si="3"/>
        <v>15363.4</v>
      </c>
      <c r="O28" s="120">
        <f t="shared" si="4"/>
        <v>22805.63</v>
      </c>
    </row>
    <row r="29" spans="1:15" ht="39" customHeight="1" x14ac:dyDescent="0.2">
      <c r="A29" s="13" t="s">
        <v>73</v>
      </c>
      <c r="B29" s="14" t="s">
        <v>74</v>
      </c>
      <c r="C29" s="13" t="s">
        <v>19</v>
      </c>
      <c r="D29" s="19" t="s">
        <v>75</v>
      </c>
      <c r="E29" s="15" t="s">
        <v>69</v>
      </c>
      <c r="F29" s="86">
        <v>7847</v>
      </c>
      <c r="G29" s="120">
        <v>32.24</v>
      </c>
      <c r="H29" s="120">
        <v>11.45</v>
      </c>
      <c r="I29" s="120">
        <v>0</v>
      </c>
      <c r="J29" s="120">
        <v>27.9</v>
      </c>
      <c r="K29" s="120">
        <f t="shared" si="0"/>
        <v>39.35</v>
      </c>
      <c r="L29" s="120">
        <f t="shared" si="1"/>
        <v>89848.15</v>
      </c>
      <c r="M29" s="120">
        <f t="shared" si="2"/>
        <v>0</v>
      </c>
      <c r="N29" s="120">
        <f t="shared" si="3"/>
        <v>218931.3</v>
      </c>
      <c r="O29" s="120">
        <f t="shared" si="4"/>
        <v>308779.45</v>
      </c>
    </row>
    <row r="30" spans="1:15" ht="39" customHeight="1" x14ac:dyDescent="0.2">
      <c r="A30" s="13" t="s">
        <v>76</v>
      </c>
      <c r="B30" s="14" t="s">
        <v>77</v>
      </c>
      <c r="C30" s="13" t="s">
        <v>19</v>
      </c>
      <c r="D30" s="19" t="s">
        <v>78</v>
      </c>
      <c r="E30" s="15" t="s">
        <v>69</v>
      </c>
      <c r="F30" s="86">
        <v>486</v>
      </c>
      <c r="G30" s="120">
        <v>38.68</v>
      </c>
      <c r="H30" s="120">
        <v>17.53</v>
      </c>
      <c r="I30" s="120">
        <v>0</v>
      </c>
      <c r="J30" s="120">
        <v>29.68</v>
      </c>
      <c r="K30" s="120">
        <f t="shared" si="0"/>
        <v>47.21</v>
      </c>
      <c r="L30" s="120">
        <f t="shared" si="1"/>
        <v>8519.58</v>
      </c>
      <c r="M30" s="120">
        <f t="shared" si="2"/>
        <v>0</v>
      </c>
      <c r="N30" s="120">
        <f t="shared" si="3"/>
        <v>14424.48</v>
      </c>
      <c r="O30" s="120">
        <f t="shared" si="4"/>
        <v>22944.06</v>
      </c>
    </row>
    <row r="31" spans="1:15" ht="39" customHeight="1" x14ac:dyDescent="0.2">
      <c r="A31" s="13" t="s">
        <v>79</v>
      </c>
      <c r="B31" s="14" t="s">
        <v>80</v>
      </c>
      <c r="C31" s="13" t="s">
        <v>19</v>
      </c>
      <c r="D31" s="19" t="s">
        <v>81</v>
      </c>
      <c r="E31" s="15" t="s">
        <v>69</v>
      </c>
      <c r="F31" s="86">
        <v>9</v>
      </c>
      <c r="G31" s="120">
        <v>33.15</v>
      </c>
      <c r="H31" s="120">
        <v>15.34</v>
      </c>
      <c r="I31" s="120">
        <v>0.59</v>
      </c>
      <c r="J31" s="120">
        <v>24.53</v>
      </c>
      <c r="K31" s="120">
        <f t="shared" si="0"/>
        <v>40.46</v>
      </c>
      <c r="L31" s="120">
        <f t="shared" si="1"/>
        <v>138.06</v>
      </c>
      <c r="M31" s="120">
        <f t="shared" si="2"/>
        <v>5.31</v>
      </c>
      <c r="N31" s="120">
        <f t="shared" si="3"/>
        <v>220.77</v>
      </c>
      <c r="O31" s="120">
        <f t="shared" si="4"/>
        <v>364.14</v>
      </c>
    </row>
    <row r="32" spans="1:15" ht="39" customHeight="1" x14ac:dyDescent="0.2">
      <c r="A32" s="13" t="s">
        <v>82</v>
      </c>
      <c r="B32" s="14" t="s">
        <v>83</v>
      </c>
      <c r="C32" s="13" t="s">
        <v>19</v>
      </c>
      <c r="D32" s="19" t="s">
        <v>84</v>
      </c>
      <c r="E32" s="15" t="s">
        <v>69</v>
      </c>
      <c r="F32" s="86">
        <v>17</v>
      </c>
      <c r="G32" s="120">
        <v>37.42</v>
      </c>
      <c r="H32" s="120">
        <v>19.059999999999999</v>
      </c>
      <c r="I32" s="120">
        <v>0.89</v>
      </c>
      <c r="J32" s="120">
        <v>25.72</v>
      </c>
      <c r="K32" s="120">
        <f t="shared" si="0"/>
        <v>45.67</v>
      </c>
      <c r="L32" s="120">
        <f t="shared" si="1"/>
        <v>324.02</v>
      </c>
      <c r="M32" s="120">
        <f t="shared" si="2"/>
        <v>15.13</v>
      </c>
      <c r="N32" s="120">
        <f t="shared" si="3"/>
        <v>437.24</v>
      </c>
      <c r="O32" s="120">
        <f t="shared" si="4"/>
        <v>776.39</v>
      </c>
    </row>
    <row r="33" spans="1:15" ht="21" customHeight="1" x14ac:dyDescent="0.2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121" t="s">
        <v>680</v>
      </c>
      <c r="L33" s="121" t="s">
        <v>682</v>
      </c>
      <c r="M33" s="121" t="s">
        <v>683</v>
      </c>
      <c r="N33" s="121" t="s">
        <v>684</v>
      </c>
      <c r="O33" s="121" t="s">
        <v>685</v>
      </c>
    </row>
    <row r="34" spans="1:15" x14ac:dyDescent="0.2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x14ac:dyDescent="0.2">
      <c r="A35" s="141" t="s">
        <v>85</v>
      </c>
      <c r="B35" s="141"/>
      <c r="C35" s="141"/>
      <c r="D35" s="61" t="s">
        <v>86</v>
      </c>
      <c r="E35" s="60"/>
      <c r="F35" s="60"/>
      <c r="G35" s="60"/>
      <c r="H35" s="60"/>
      <c r="I35" s="60"/>
      <c r="J35" s="60"/>
      <c r="K35" s="137" t="s">
        <v>87</v>
      </c>
      <c r="L35" s="141"/>
      <c r="M35" s="142">
        <v>3249773.41</v>
      </c>
      <c r="N35" s="141"/>
      <c r="O35" s="141"/>
    </row>
    <row r="36" spans="1:15" x14ac:dyDescent="0.2">
      <c r="A36" s="141" t="s">
        <v>88</v>
      </c>
      <c r="B36" s="141"/>
      <c r="C36" s="141"/>
      <c r="D36" s="175">
        <v>45447.375</v>
      </c>
      <c r="E36" s="60"/>
      <c r="F36" s="60"/>
      <c r="G36" s="60"/>
      <c r="H36" s="60"/>
      <c r="I36" s="60"/>
      <c r="J36" s="60"/>
      <c r="K36" s="137" t="s">
        <v>89</v>
      </c>
      <c r="L36" s="141"/>
      <c r="M36" s="142">
        <v>710226.59</v>
      </c>
      <c r="N36" s="141"/>
      <c r="O36" s="141"/>
    </row>
    <row r="37" spans="1:15" x14ac:dyDescent="0.2">
      <c r="A37" s="141" t="s">
        <v>90</v>
      </c>
      <c r="B37" s="141"/>
      <c r="C37" s="141"/>
      <c r="D37" s="61" t="s">
        <v>91</v>
      </c>
      <c r="E37" s="60"/>
      <c r="F37" s="60"/>
      <c r="G37" s="60"/>
      <c r="H37" s="60"/>
      <c r="I37" s="60"/>
      <c r="J37" s="60"/>
      <c r="K37" s="137" t="s">
        <v>92</v>
      </c>
      <c r="L37" s="141"/>
      <c r="M37" s="142">
        <v>3960000</v>
      </c>
      <c r="N37" s="141"/>
      <c r="O37" s="141"/>
    </row>
    <row r="38" spans="1:15" ht="114" customHeight="1" x14ac:dyDescent="0.2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 ht="129" customHeight="1" x14ac:dyDescent="0.2">
      <c r="A39" s="122" t="s">
        <v>603</v>
      </c>
      <c r="B39" s="122"/>
      <c r="C39" s="122"/>
      <c r="D39" s="122"/>
      <c r="E39" s="123" t="s">
        <v>604</v>
      </c>
      <c r="F39" s="123"/>
      <c r="G39" s="123"/>
      <c r="H39" s="123"/>
      <c r="I39" s="123"/>
      <c r="J39" s="123"/>
      <c r="K39" s="123"/>
      <c r="L39" s="123"/>
    </row>
  </sheetData>
  <mergeCells count="27">
    <mergeCell ref="A1:D1"/>
    <mergeCell ref="E1:G1"/>
    <mergeCell ref="K1:O1"/>
    <mergeCell ref="A2:D2"/>
    <mergeCell ref="E2:H2"/>
    <mergeCell ref="K2:O2"/>
    <mergeCell ref="A3:O3"/>
    <mergeCell ref="A4:A5"/>
    <mergeCell ref="B4:B5"/>
    <mergeCell ref="C4:C5"/>
    <mergeCell ref="D4:D5"/>
    <mergeCell ref="E4:E5"/>
    <mergeCell ref="F4:F5"/>
    <mergeCell ref="G4:G5"/>
    <mergeCell ref="H4:K4"/>
    <mergeCell ref="L4:O4"/>
    <mergeCell ref="A35:C35"/>
    <mergeCell ref="K35:L35"/>
    <mergeCell ref="M35:O35"/>
    <mergeCell ref="A36:C36"/>
    <mergeCell ref="K36:L36"/>
    <mergeCell ref="M36:O36"/>
    <mergeCell ref="A37:C37"/>
    <mergeCell ref="K37:L37"/>
    <mergeCell ref="M37:O37"/>
    <mergeCell ref="A39:D39"/>
    <mergeCell ref="E39:L39"/>
  </mergeCells>
  <pageMargins left="0.51181102362204722" right="0.51181102362204722" top="1.3779527559055118" bottom="0.98425196850393704" header="0.51181102362204722" footer="0.51181102362204722"/>
  <pageSetup paperSize="9" scale="63" fitToHeight="0" orientation="landscape" r:id="rId1"/>
  <headerFooter>
    <oddHeader>&amp;L
Referente a Concorrência Eletrônica n° 10/2024 &amp;C
Prefeitura Municipal de Catalão
CNPJ: 01.505.643/0001-50 &amp;R
Araguari - MG, 04 de junho de 2024</oddHeader>
    <oddFooter>&amp;L &amp;C &amp;RRua Nassin Agel Prefeitura - Setor Central - Catalão / GO
(64) 3441-5000 / licitacao@catalao.go.gov.br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E4A02-15D8-48EC-8849-F64BFAF874A9}">
  <sheetPr>
    <pageSetUpPr fitToPage="1"/>
  </sheetPr>
  <dimension ref="A1:G36"/>
  <sheetViews>
    <sheetView showOutlineSymbols="0" showWhiteSpace="0" workbookViewId="0">
      <selection activeCell="I6" sqref="I6"/>
    </sheetView>
  </sheetViews>
  <sheetFormatPr defaultRowHeight="14.25" x14ac:dyDescent="0.2"/>
  <cols>
    <col min="1" max="1" width="20" bestFit="1" customWidth="1"/>
    <col min="2" max="2" width="60" bestFit="1" customWidth="1"/>
    <col min="3" max="3" width="20" bestFit="1" customWidth="1"/>
    <col min="4" max="30" width="12" bestFit="1" customWidth="1"/>
  </cols>
  <sheetData>
    <row r="1" spans="1:7" ht="15" x14ac:dyDescent="0.2">
      <c r="A1" s="136" t="s">
        <v>0</v>
      </c>
      <c r="B1" s="136"/>
      <c r="C1" s="23" t="s">
        <v>1</v>
      </c>
      <c r="E1" s="87" t="s">
        <v>2</v>
      </c>
      <c r="F1" s="136" t="s">
        <v>3</v>
      </c>
      <c r="G1" s="136"/>
    </row>
    <row r="2" spans="1:7" ht="95.1" customHeight="1" x14ac:dyDescent="0.2">
      <c r="A2" s="138" t="s">
        <v>4</v>
      </c>
      <c r="B2" s="138"/>
      <c r="C2" s="137" t="s">
        <v>5</v>
      </c>
      <c r="D2" s="137"/>
      <c r="E2" s="88" t="s">
        <v>609</v>
      </c>
      <c r="F2" s="137" t="s">
        <v>606</v>
      </c>
      <c r="G2" s="137"/>
    </row>
    <row r="3" spans="1:7" ht="15" x14ac:dyDescent="0.25">
      <c r="A3" s="140" t="s">
        <v>106</v>
      </c>
      <c r="B3" s="125"/>
      <c r="C3" s="125"/>
      <c r="D3" s="125"/>
      <c r="E3" s="125"/>
      <c r="F3" s="125"/>
      <c r="G3" s="125"/>
    </row>
    <row r="4" spans="1:7" ht="18.75" customHeight="1" x14ac:dyDescent="0.2">
      <c r="A4" s="24" t="s">
        <v>7</v>
      </c>
      <c r="B4" s="24" t="s">
        <v>10</v>
      </c>
      <c r="C4" s="24" t="s">
        <v>105</v>
      </c>
      <c r="D4" s="24" t="s">
        <v>104</v>
      </c>
      <c r="E4" s="24" t="s">
        <v>103</v>
      </c>
      <c r="F4" s="24" t="s">
        <v>102</v>
      </c>
    </row>
    <row r="5" spans="1:7" ht="34.5" customHeight="1" thickBot="1" x14ac:dyDescent="0.25">
      <c r="A5" s="25" t="s">
        <v>16</v>
      </c>
      <c r="B5" s="25" t="s">
        <v>17</v>
      </c>
      <c r="C5" s="89" t="s">
        <v>686</v>
      </c>
      <c r="D5" s="90" t="s">
        <v>687</v>
      </c>
      <c r="E5" s="90" t="s">
        <v>688</v>
      </c>
      <c r="F5" s="90" t="s">
        <v>689</v>
      </c>
    </row>
    <row r="6" spans="1:7" ht="34.5" customHeight="1" thickTop="1" thickBot="1" x14ac:dyDescent="0.25">
      <c r="A6" s="26" t="s">
        <v>18</v>
      </c>
      <c r="B6" s="26" t="s">
        <v>20</v>
      </c>
      <c r="C6" s="91" t="s">
        <v>690</v>
      </c>
      <c r="D6" s="92" t="s">
        <v>690</v>
      </c>
      <c r="E6" s="91" t="s">
        <v>101</v>
      </c>
      <c r="F6" s="91" t="s">
        <v>101</v>
      </c>
    </row>
    <row r="7" spans="1:7" ht="46.5" customHeight="1" thickTop="1" thickBot="1" x14ac:dyDescent="0.25">
      <c r="A7" s="27" t="s">
        <v>22</v>
      </c>
      <c r="B7" s="27" t="s">
        <v>23</v>
      </c>
      <c r="C7" s="93" t="s">
        <v>691</v>
      </c>
      <c r="D7" s="94" t="s">
        <v>692</v>
      </c>
      <c r="E7" s="94" t="s">
        <v>693</v>
      </c>
      <c r="F7" s="94" t="s">
        <v>694</v>
      </c>
    </row>
    <row r="8" spans="1:7" ht="34.5" customHeight="1" thickTop="1" thickBot="1" x14ac:dyDescent="0.25">
      <c r="A8" s="25" t="s">
        <v>25</v>
      </c>
      <c r="B8" s="25" t="s">
        <v>26</v>
      </c>
      <c r="C8" s="89" t="s">
        <v>695</v>
      </c>
      <c r="D8" s="95" t="s">
        <v>696</v>
      </c>
      <c r="E8" s="95" t="s">
        <v>697</v>
      </c>
      <c r="F8" s="95" t="s">
        <v>698</v>
      </c>
    </row>
    <row r="9" spans="1:7" ht="34.5" customHeight="1" thickTop="1" thickBot="1" x14ac:dyDescent="0.25">
      <c r="A9" s="25" t="s">
        <v>29</v>
      </c>
      <c r="B9" s="25" t="s">
        <v>30</v>
      </c>
      <c r="C9" s="89" t="s">
        <v>699</v>
      </c>
      <c r="D9" s="90" t="s">
        <v>700</v>
      </c>
      <c r="E9" s="90" t="s">
        <v>701</v>
      </c>
      <c r="F9" s="90" t="s">
        <v>702</v>
      </c>
    </row>
    <row r="10" spans="1:7" ht="34.5" customHeight="1" thickTop="1" thickBot="1" x14ac:dyDescent="0.25">
      <c r="A10" s="27" t="s">
        <v>31</v>
      </c>
      <c r="B10" s="27" t="s">
        <v>32</v>
      </c>
      <c r="C10" s="93" t="s">
        <v>703</v>
      </c>
      <c r="D10" s="94" t="s">
        <v>704</v>
      </c>
      <c r="E10" s="94" t="s">
        <v>705</v>
      </c>
      <c r="F10" s="94" t="s">
        <v>706</v>
      </c>
    </row>
    <row r="11" spans="1:7" ht="34.5" customHeight="1" thickTop="1" thickBot="1" x14ac:dyDescent="0.25">
      <c r="A11" s="27" t="s">
        <v>33</v>
      </c>
      <c r="B11" s="27" t="s">
        <v>34</v>
      </c>
      <c r="C11" s="93" t="s">
        <v>707</v>
      </c>
      <c r="D11" s="94" t="s">
        <v>708</v>
      </c>
      <c r="E11" s="94" t="s">
        <v>709</v>
      </c>
      <c r="F11" s="94" t="s">
        <v>710</v>
      </c>
    </row>
    <row r="12" spans="1:7" ht="46.5" customHeight="1" thickTop="1" thickBot="1" x14ac:dyDescent="0.25">
      <c r="A12" s="27" t="s">
        <v>36</v>
      </c>
      <c r="B12" s="27" t="s">
        <v>38</v>
      </c>
      <c r="C12" s="93" t="s">
        <v>711</v>
      </c>
      <c r="D12" s="94" t="s">
        <v>712</v>
      </c>
      <c r="E12" s="94" t="s">
        <v>713</v>
      </c>
      <c r="F12" s="94" t="s">
        <v>714</v>
      </c>
    </row>
    <row r="13" spans="1:7" ht="46.5" customHeight="1" thickTop="1" thickBot="1" x14ac:dyDescent="0.25">
      <c r="A13" s="27" t="s">
        <v>40</v>
      </c>
      <c r="B13" s="27" t="s">
        <v>42</v>
      </c>
      <c r="C13" s="93" t="s">
        <v>715</v>
      </c>
      <c r="D13" s="94" t="s">
        <v>716</v>
      </c>
      <c r="E13" s="94" t="s">
        <v>717</v>
      </c>
      <c r="F13" s="94" t="s">
        <v>718</v>
      </c>
    </row>
    <row r="14" spans="1:7" ht="46.5" customHeight="1" thickTop="1" thickBot="1" x14ac:dyDescent="0.25">
      <c r="A14" s="27" t="s">
        <v>44</v>
      </c>
      <c r="B14" s="27" t="s">
        <v>46</v>
      </c>
      <c r="C14" s="93" t="s">
        <v>719</v>
      </c>
      <c r="D14" s="94" t="s">
        <v>720</v>
      </c>
      <c r="E14" s="94" t="s">
        <v>721</v>
      </c>
      <c r="F14" s="94" t="s">
        <v>722</v>
      </c>
    </row>
    <row r="15" spans="1:7" ht="34.5" customHeight="1" thickTop="1" thickBot="1" x14ac:dyDescent="0.25">
      <c r="A15" s="25" t="s">
        <v>48</v>
      </c>
      <c r="B15" s="25" t="s">
        <v>49</v>
      </c>
      <c r="C15" s="89" t="s">
        <v>723</v>
      </c>
      <c r="D15" s="90" t="s">
        <v>724</v>
      </c>
      <c r="E15" s="90" t="s">
        <v>725</v>
      </c>
      <c r="F15" s="90" t="s">
        <v>726</v>
      </c>
    </row>
    <row r="16" spans="1:7" ht="34.5" customHeight="1" thickTop="1" thickBot="1" x14ac:dyDescent="0.25">
      <c r="A16" s="27" t="s">
        <v>50</v>
      </c>
      <c r="B16" s="27" t="s">
        <v>51</v>
      </c>
      <c r="C16" s="93" t="s">
        <v>727</v>
      </c>
      <c r="D16" s="94" t="s">
        <v>728</v>
      </c>
      <c r="E16" s="94" t="s">
        <v>729</v>
      </c>
      <c r="F16" s="94" t="s">
        <v>730</v>
      </c>
    </row>
    <row r="17" spans="1:6" ht="34.5" customHeight="1" thickTop="1" thickBot="1" x14ac:dyDescent="0.25">
      <c r="A17" s="27" t="s">
        <v>52</v>
      </c>
      <c r="B17" s="27" t="s">
        <v>53</v>
      </c>
      <c r="C17" s="93" t="s">
        <v>731</v>
      </c>
      <c r="D17" s="94" t="s">
        <v>732</v>
      </c>
      <c r="E17" s="94" t="s">
        <v>733</v>
      </c>
      <c r="F17" s="94" t="s">
        <v>733</v>
      </c>
    </row>
    <row r="18" spans="1:6" ht="34.5" customHeight="1" thickTop="1" thickBot="1" x14ac:dyDescent="0.25">
      <c r="A18" s="27" t="s">
        <v>54</v>
      </c>
      <c r="B18" s="27" t="s">
        <v>55</v>
      </c>
      <c r="C18" s="93" t="s">
        <v>734</v>
      </c>
      <c r="D18" s="94" t="s">
        <v>735</v>
      </c>
      <c r="E18" s="94" t="s">
        <v>736</v>
      </c>
      <c r="F18" s="94" t="s">
        <v>736</v>
      </c>
    </row>
    <row r="19" spans="1:6" ht="34.5" customHeight="1" thickTop="1" thickBot="1" x14ac:dyDescent="0.25">
      <c r="A19" s="27" t="s">
        <v>56</v>
      </c>
      <c r="B19" s="27" t="s">
        <v>57</v>
      </c>
      <c r="C19" s="93" t="s">
        <v>737</v>
      </c>
      <c r="D19" s="94" t="s">
        <v>738</v>
      </c>
      <c r="E19" s="94" t="s">
        <v>739</v>
      </c>
      <c r="F19" s="94" t="s">
        <v>739</v>
      </c>
    </row>
    <row r="20" spans="1:6" ht="34.5" customHeight="1" thickTop="1" thickBot="1" x14ac:dyDescent="0.25">
      <c r="A20" s="27" t="s">
        <v>58</v>
      </c>
      <c r="B20" s="27" t="s">
        <v>59</v>
      </c>
      <c r="C20" s="93" t="s">
        <v>740</v>
      </c>
      <c r="D20" s="93" t="s">
        <v>101</v>
      </c>
      <c r="E20" s="93" t="s">
        <v>101</v>
      </c>
      <c r="F20" s="94" t="s">
        <v>740</v>
      </c>
    </row>
    <row r="21" spans="1:6" ht="27" thickTop="1" thickBot="1" x14ac:dyDescent="0.25">
      <c r="A21" s="25" t="s">
        <v>60</v>
      </c>
      <c r="B21" s="25" t="s">
        <v>61</v>
      </c>
      <c r="C21" s="89" t="s">
        <v>741</v>
      </c>
      <c r="D21" s="90" t="s">
        <v>742</v>
      </c>
      <c r="E21" s="90" t="s">
        <v>743</v>
      </c>
      <c r="F21" s="90" t="s">
        <v>744</v>
      </c>
    </row>
    <row r="22" spans="1:6" ht="34.5" customHeight="1" thickTop="1" thickBot="1" x14ac:dyDescent="0.25">
      <c r="A22" s="27" t="s">
        <v>62</v>
      </c>
      <c r="B22" s="27" t="s">
        <v>63</v>
      </c>
      <c r="C22" s="93" t="s">
        <v>745</v>
      </c>
      <c r="D22" s="94" t="s">
        <v>746</v>
      </c>
      <c r="E22" s="94" t="s">
        <v>747</v>
      </c>
      <c r="F22" s="94" t="s">
        <v>748</v>
      </c>
    </row>
    <row r="23" spans="1:6" ht="46.5" customHeight="1" thickTop="1" thickBot="1" x14ac:dyDescent="0.25">
      <c r="A23" s="27" t="s">
        <v>64</v>
      </c>
      <c r="B23" s="27" t="s">
        <v>65</v>
      </c>
      <c r="C23" s="93" t="s">
        <v>749</v>
      </c>
      <c r="D23" s="94" t="s">
        <v>750</v>
      </c>
      <c r="E23" s="94" t="s">
        <v>751</v>
      </c>
      <c r="F23" s="94" t="s">
        <v>752</v>
      </c>
    </row>
    <row r="24" spans="1:6" ht="46.5" customHeight="1" thickTop="1" thickBot="1" x14ac:dyDescent="0.25">
      <c r="A24" s="27" t="s">
        <v>66</v>
      </c>
      <c r="B24" s="27" t="s">
        <v>68</v>
      </c>
      <c r="C24" s="93" t="s">
        <v>753</v>
      </c>
      <c r="D24" s="94" t="s">
        <v>754</v>
      </c>
      <c r="E24" s="94" t="s">
        <v>755</v>
      </c>
      <c r="F24" s="94" t="s">
        <v>756</v>
      </c>
    </row>
    <row r="25" spans="1:6" ht="46.5" customHeight="1" thickTop="1" thickBot="1" x14ac:dyDescent="0.25">
      <c r="A25" s="27" t="s">
        <v>70</v>
      </c>
      <c r="B25" s="27" t="s">
        <v>72</v>
      </c>
      <c r="C25" s="93" t="s">
        <v>757</v>
      </c>
      <c r="D25" s="94" t="s">
        <v>758</v>
      </c>
      <c r="E25" s="94" t="s">
        <v>759</v>
      </c>
      <c r="F25" s="94" t="s">
        <v>760</v>
      </c>
    </row>
    <row r="26" spans="1:6" ht="34.5" customHeight="1" thickTop="1" thickBot="1" x14ac:dyDescent="0.25">
      <c r="A26" s="27" t="s">
        <v>73</v>
      </c>
      <c r="B26" s="27" t="s">
        <v>75</v>
      </c>
      <c r="C26" s="93" t="s">
        <v>761</v>
      </c>
      <c r="D26" s="94" t="s">
        <v>762</v>
      </c>
      <c r="E26" s="94" t="s">
        <v>763</v>
      </c>
      <c r="F26" s="94" t="s">
        <v>764</v>
      </c>
    </row>
    <row r="27" spans="1:6" ht="34.5" customHeight="1" thickTop="1" thickBot="1" x14ac:dyDescent="0.25">
      <c r="A27" s="27" t="s">
        <v>76</v>
      </c>
      <c r="B27" s="27" t="s">
        <v>78</v>
      </c>
      <c r="C27" s="93" t="s">
        <v>765</v>
      </c>
      <c r="D27" s="94" t="s">
        <v>766</v>
      </c>
      <c r="E27" s="94" t="s">
        <v>767</v>
      </c>
      <c r="F27" s="94" t="s">
        <v>768</v>
      </c>
    </row>
    <row r="28" spans="1:6" ht="34.5" customHeight="1" thickTop="1" thickBot="1" x14ac:dyDescent="0.25">
      <c r="A28" s="27" t="s">
        <v>79</v>
      </c>
      <c r="B28" s="27" t="s">
        <v>81</v>
      </c>
      <c r="C28" s="93" t="s">
        <v>769</v>
      </c>
      <c r="D28" s="94" t="s">
        <v>770</v>
      </c>
      <c r="E28" s="94" t="s">
        <v>770</v>
      </c>
      <c r="F28" s="94" t="s">
        <v>771</v>
      </c>
    </row>
    <row r="29" spans="1:6" ht="34.5" customHeight="1" thickTop="1" thickBot="1" x14ac:dyDescent="0.25">
      <c r="A29" s="27" t="s">
        <v>82</v>
      </c>
      <c r="B29" s="27" t="s">
        <v>84</v>
      </c>
      <c r="C29" s="93" t="s">
        <v>772</v>
      </c>
      <c r="D29" s="94" t="s">
        <v>773</v>
      </c>
      <c r="E29" s="94" t="s">
        <v>773</v>
      </c>
      <c r="F29" s="94" t="s">
        <v>774</v>
      </c>
    </row>
    <row r="30" spans="1:6" ht="17.25" customHeight="1" thickTop="1" x14ac:dyDescent="0.2">
      <c r="A30" s="145" t="s">
        <v>100</v>
      </c>
      <c r="B30" s="145"/>
      <c r="C30" s="96"/>
      <c r="D30" s="96" t="s">
        <v>775</v>
      </c>
      <c r="E30" s="96" t="s">
        <v>99</v>
      </c>
      <c r="F30" s="96" t="s">
        <v>776</v>
      </c>
    </row>
    <row r="31" spans="1:6" ht="17.25" customHeight="1" x14ac:dyDescent="0.2">
      <c r="A31" s="145" t="s">
        <v>98</v>
      </c>
      <c r="B31" s="145"/>
      <c r="C31" s="96"/>
      <c r="D31" s="96" t="s">
        <v>777</v>
      </c>
      <c r="E31" s="96" t="s">
        <v>778</v>
      </c>
      <c r="F31" s="96" t="s">
        <v>779</v>
      </c>
    </row>
    <row r="32" spans="1:6" ht="17.25" customHeight="1" x14ac:dyDescent="0.2">
      <c r="A32" s="145" t="s">
        <v>97</v>
      </c>
      <c r="B32" s="145"/>
      <c r="C32" s="96"/>
      <c r="D32" s="96" t="s">
        <v>775</v>
      </c>
      <c r="E32" s="96" t="s">
        <v>780</v>
      </c>
      <c r="F32" s="96" t="s">
        <v>96</v>
      </c>
    </row>
    <row r="33" spans="1:7" ht="17.25" customHeight="1" x14ac:dyDescent="0.2">
      <c r="A33" s="145" t="s">
        <v>95</v>
      </c>
      <c r="B33" s="145"/>
      <c r="C33" s="96"/>
      <c r="D33" s="96" t="s">
        <v>777</v>
      </c>
      <c r="E33" s="96" t="s">
        <v>781</v>
      </c>
      <c r="F33" s="96" t="s">
        <v>685</v>
      </c>
    </row>
    <row r="34" spans="1:7" x14ac:dyDescent="0.2">
      <c r="A34" s="21"/>
      <c r="B34" s="21"/>
      <c r="C34" s="21"/>
      <c r="D34" s="21"/>
      <c r="E34" s="21"/>
      <c r="F34" s="21"/>
      <c r="G34" s="21"/>
    </row>
    <row r="35" spans="1:7" ht="186" customHeight="1" x14ac:dyDescent="0.2">
      <c r="A35" s="22"/>
      <c r="B35" s="22"/>
      <c r="C35" s="22"/>
      <c r="D35" s="22"/>
      <c r="E35" s="22"/>
      <c r="F35" s="22"/>
      <c r="G35" s="22"/>
    </row>
    <row r="36" spans="1:7" ht="132.75" customHeight="1" x14ac:dyDescent="0.2">
      <c r="A36" s="122" t="s">
        <v>603</v>
      </c>
      <c r="B36" s="122"/>
      <c r="C36" s="123" t="s">
        <v>604</v>
      </c>
      <c r="D36" s="123"/>
      <c r="E36" s="123"/>
      <c r="F36" s="123"/>
      <c r="G36" s="123"/>
    </row>
  </sheetData>
  <mergeCells count="12">
    <mergeCell ref="A1:B1"/>
    <mergeCell ref="A2:B2"/>
    <mergeCell ref="A36:B36"/>
    <mergeCell ref="C36:G36"/>
    <mergeCell ref="A30:B30"/>
    <mergeCell ref="A31:B31"/>
    <mergeCell ref="A32:B32"/>
    <mergeCell ref="A33:B33"/>
    <mergeCell ref="F1:G1"/>
    <mergeCell ref="F2:G2"/>
    <mergeCell ref="A3:G3"/>
    <mergeCell ref="C2:D2"/>
  </mergeCells>
  <pageMargins left="0.51181102362204722" right="0.51181102362204722" top="1.3779527559055118" bottom="0.98425196850393704" header="0.31496062992125984" footer="0.51181102362204722"/>
  <pageSetup paperSize="8" scale="84" fitToHeight="0" orientation="landscape" r:id="rId1"/>
  <headerFooter>
    <oddHeader>&amp;L
Referente a Concorrência Eletrônica n° 10/2024 &amp;C
Prefeitura Municipal de Catalão
CNPJ: 01.505.643/0001-50 &amp;R
Araguari - MG, 04 de junho de 2024</oddHeader>
    <oddFooter>&amp;L &amp;C &amp;RRua Nassin Agel Prefeitura - Setor Central - Catalão / GO
(64) 3441-5000 / licitacao@catalao.go.gov.br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EA1CA-EFD8-4166-8437-5CD514BA18DB}">
  <sheetPr>
    <pageSetUpPr fitToPage="1"/>
  </sheetPr>
  <dimension ref="A1:Z416"/>
  <sheetViews>
    <sheetView zoomScale="85" zoomScaleNormal="85" workbookViewId="0">
      <selection activeCell="E37" sqref="E37:I37"/>
    </sheetView>
  </sheetViews>
  <sheetFormatPr defaultRowHeight="12.75" x14ac:dyDescent="0.2"/>
  <cols>
    <col min="1" max="1" width="46.25" style="29" customWidth="1"/>
    <col min="2" max="2" width="47.75" style="29" customWidth="1"/>
    <col min="3" max="3" width="27" style="29" customWidth="1"/>
    <col min="4" max="4" width="26" style="29" customWidth="1"/>
    <col min="5" max="5" width="30.375" style="29" customWidth="1"/>
    <col min="6" max="13" width="9" style="29"/>
    <col min="14" max="17" width="10.125" style="29" customWidth="1"/>
    <col min="18" max="18" width="4.25" style="29" bestFit="1" customWidth="1"/>
    <col min="19" max="255" width="9" style="29"/>
    <col min="256" max="256" width="10" style="29" customWidth="1"/>
    <col min="257" max="257" width="26" style="29" customWidth="1"/>
    <col min="258" max="258" width="6.375" style="29" customWidth="1"/>
    <col min="259" max="259" width="4.875" style="29" customWidth="1"/>
    <col min="260" max="260" width="18.5" style="29" customWidth="1"/>
    <col min="261" max="261" width="7" style="29" customWidth="1"/>
    <col min="262" max="269" width="9" style="29"/>
    <col min="270" max="273" width="10.125" style="29" customWidth="1"/>
    <col min="274" max="274" width="4.25" style="29" bestFit="1" customWidth="1"/>
    <col min="275" max="511" width="9" style="29"/>
    <col min="512" max="512" width="10" style="29" customWidth="1"/>
    <col min="513" max="513" width="26" style="29" customWidth="1"/>
    <col min="514" max="514" width="6.375" style="29" customWidth="1"/>
    <col min="515" max="515" width="4.875" style="29" customWidth="1"/>
    <col min="516" max="516" width="18.5" style="29" customWidth="1"/>
    <col min="517" max="517" width="7" style="29" customWidth="1"/>
    <col min="518" max="525" width="9" style="29"/>
    <col min="526" max="529" width="10.125" style="29" customWidth="1"/>
    <col min="530" max="530" width="4.25" style="29" bestFit="1" customWidth="1"/>
    <col min="531" max="767" width="9" style="29"/>
    <col min="768" max="768" width="10" style="29" customWidth="1"/>
    <col min="769" max="769" width="26" style="29" customWidth="1"/>
    <col min="770" max="770" width="6.375" style="29" customWidth="1"/>
    <col min="771" max="771" width="4.875" style="29" customWidth="1"/>
    <col min="772" max="772" width="18.5" style="29" customWidth="1"/>
    <col min="773" max="773" width="7" style="29" customWidth="1"/>
    <col min="774" max="781" width="9" style="29"/>
    <col min="782" max="785" width="10.125" style="29" customWidth="1"/>
    <col min="786" max="786" width="4.25" style="29" bestFit="1" customWidth="1"/>
    <col min="787" max="1023" width="9" style="29"/>
    <col min="1024" max="1024" width="10" style="29" customWidth="1"/>
    <col min="1025" max="1025" width="26" style="29" customWidth="1"/>
    <col min="1026" max="1026" width="6.375" style="29" customWidth="1"/>
    <col min="1027" max="1027" width="4.875" style="29" customWidth="1"/>
    <col min="1028" max="1028" width="18.5" style="29" customWidth="1"/>
    <col min="1029" max="1029" width="7" style="29" customWidth="1"/>
    <col min="1030" max="1037" width="9" style="29"/>
    <col min="1038" max="1041" width="10.125" style="29" customWidth="1"/>
    <col min="1042" max="1042" width="4.25" style="29" bestFit="1" customWidth="1"/>
    <col min="1043" max="1279" width="9" style="29"/>
    <col min="1280" max="1280" width="10" style="29" customWidth="1"/>
    <col min="1281" max="1281" width="26" style="29" customWidth="1"/>
    <col min="1282" max="1282" width="6.375" style="29" customWidth="1"/>
    <col min="1283" max="1283" width="4.875" style="29" customWidth="1"/>
    <col min="1284" max="1284" width="18.5" style="29" customWidth="1"/>
    <col min="1285" max="1285" width="7" style="29" customWidth="1"/>
    <col min="1286" max="1293" width="9" style="29"/>
    <col min="1294" max="1297" width="10.125" style="29" customWidth="1"/>
    <col min="1298" max="1298" width="4.25" style="29" bestFit="1" customWidth="1"/>
    <col min="1299" max="1535" width="9" style="29"/>
    <col min="1536" max="1536" width="10" style="29" customWidth="1"/>
    <col min="1537" max="1537" width="26" style="29" customWidth="1"/>
    <col min="1538" max="1538" width="6.375" style="29" customWidth="1"/>
    <col min="1539" max="1539" width="4.875" style="29" customWidth="1"/>
    <col min="1540" max="1540" width="18.5" style="29" customWidth="1"/>
    <col min="1541" max="1541" width="7" style="29" customWidth="1"/>
    <col min="1542" max="1549" width="9" style="29"/>
    <col min="1550" max="1553" width="10.125" style="29" customWidth="1"/>
    <col min="1554" max="1554" width="4.25" style="29" bestFit="1" customWidth="1"/>
    <col min="1555" max="1791" width="9" style="29"/>
    <col min="1792" max="1792" width="10" style="29" customWidth="1"/>
    <col min="1793" max="1793" width="26" style="29" customWidth="1"/>
    <col min="1794" max="1794" width="6.375" style="29" customWidth="1"/>
    <col min="1795" max="1795" width="4.875" style="29" customWidth="1"/>
    <col min="1796" max="1796" width="18.5" style="29" customWidth="1"/>
    <col min="1797" max="1797" width="7" style="29" customWidth="1"/>
    <col min="1798" max="1805" width="9" style="29"/>
    <col min="1806" max="1809" width="10.125" style="29" customWidth="1"/>
    <col min="1810" max="1810" width="4.25" style="29" bestFit="1" customWidth="1"/>
    <col min="1811" max="2047" width="9" style="29"/>
    <col min="2048" max="2048" width="10" style="29" customWidth="1"/>
    <col min="2049" max="2049" width="26" style="29" customWidth="1"/>
    <col min="2050" max="2050" width="6.375" style="29" customWidth="1"/>
    <col min="2051" max="2051" width="4.875" style="29" customWidth="1"/>
    <col min="2052" max="2052" width="18.5" style="29" customWidth="1"/>
    <col min="2053" max="2053" width="7" style="29" customWidth="1"/>
    <col min="2054" max="2061" width="9" style="29"/>
    <col min="2062" max="2065" width="10.125" style="29" customWidth="1"/>
    <col min="2066" max="2066" width="4.25" style="29" bestFit="1" customWidth="1"/>
    <col min="2067" max="2303" width="9" style="29"/>
    <col min="2304" max="2304" width="10" style="29" customWidth="1"/>
    <col min="2305" max="2305" width="26" style="29" customWidth="1"/>
    <col min="2306" max="2306" width="6.375" style="29" customWidth="1"/>
    <col min="2307" max="2307" width="4.875" style="29" customWidth="1"/>
    <col min="2308" max="2308" width="18.5" style="29" customWidth="1"/>
    <col min="2309" max="2309" width="7" style="29" customWidth="1"/>
    <col min="2310" max="2317" width="9" style="29"/>
    <col min="2318" max="2321" width="10.125" style="29" customWidth="1"/>
    <col min="2322" max="2322" width="4.25" style="29" bestFit="1" customWidth="1"/>
    <col min="2323" max="2559" width="9" style="29"/>
    <col min="2560" max="2560" width="10" style="29" customWidth="1"/>
    <col min="2561" max="2561" width="26" style="29" customWidth="1"/>
    <col min="2562" max="2562" width="6.375" style="29" customWidth="1"/>
    <col min="2563" max="2563" width="4.875" style="29" customWidth="1"/>
    <col min="2564" max="2564" width="18.5" style="29" customWidth="1"/>
    <col min="2565" max="2565" width="7" style="29" customWidth="1"/>
    <col min="2566" max="2573" width="9" style="29"/>
    <col min="2574" max="2577" width="10.125" style="29" customWidth="1"/>
    <col min="2578" max="2578" width="4.25" style="29" bestFit="1" customWidth="1"/>
    <col min="2579" max="2815" width="9" style="29"/>
    <col min="2816" max="2816" width="10" style="29" customWidth="1"/>
    <col min="2817" max="2817" width="26" style="29" customWidth="1"/>
    <col min="2818" max="2818" width="6.375" style="29" customWidth="1"/>
    <col min="2819" max="2819" width="4.875" style="29" customWidth="1"/>
    <col min="2820" max="2820" width="18.5" style="29" customWidth="1"/>
    <col min="2821" max="2821" width="7" style="29" customWidth="1"/>
    <col min="2822" max="2829" width="9" style="29"/>
    <col min="2830" max="2833" width="10.125" style="29" customWidth="1"/>
    <col min="2834" max="2834" width="4.25" style="29" bestFit="1" customWidth="1"/>
    <col min="2835" max="3071" width="9" style="29"/>
    <col min="3072" max="3072" width="10" style="29" customWidth="1"/>
    <col min="3073" max="3073" width="26" style="29" customWidth="1"/>
    <col min="3074" max="3074" width="6.375" style="29" customWidth="1"/>
    <col min="3075" max="3075" width="4.875" style="29" customWidth="1"/>
    <col min="3076" max="3076" width="18.5" style="29" customWidth="1"/>
    <col min="3077" max="3077" width="7" style="29" customWidth="1"/>
    <col min="3078" max="3085" width="9" style="29"/>
    <col min="3086" max="3089" width="10.125" style="29" customWidth="1"/>
    <col min="3090" max="3090" width="4.25" style="29" bestFit="1" customWidth="1"/>
    <col min="3091" max="3327" width="9" style="29"/>
    <col min="3328" max="3328" width="10" style="29" customWidth="1"/>
    <col min="3329" max="3329" width="26" style="29" customWidth="1"/>
    <col min="3330" max="3330" width="6.375" style="29" customWidth="1"/>
    <col min="3331" max="3331" width="4.875" style="29" customWidth="1"/>
    <col min="3332" max="3332" width="18.5" style="29" customWidth="1"/>
    <col min="3333" max="3333" width="7" style="29" customWidth="1"/>
    <col min="3334" max="3341" width="9" style="29"/>
    <col min="3342" max="3345" width="10.125" style="29" customWidth="1"/>
    <col min="3346" max="3346" width="4.25" style="29" bestFit="1" customWidth="1"/>
    <col min="3347" max="3583" width="9" style="29"/>
    <col min="3584" max="3584" width="10" style="29" customWidth="1"/>
    <col min="3585" max="3585" width="26" style="29" customWidth="1"/>
    <col min="3586" max="3586" width="6.375" style="29" customWidth="1"/>
    <col min="3587" max="3587" width="4.875" style="29" customWidth="1"/>
    <col min="3588" max="3588" width="18.5" style="29" customWidth="1"/>
    <col min="3589" max="3589" width="7" style="29" customWidth="1"/>
    <col min="3590" max="3597" width="9" style="29"/>
    <col min="3598" max="3601" width="10.125" style="29" customWidth="1"/>
    <col min="3602" max="3602" width="4.25" style="29" bestFit="1" customWidth="1"/>
    <col min="3603" max="3839" width="9" style="29"/>
    <col min="3840" max="3840" width="10" style="29" customWidth="1"/>
    <col min="3841" max="3841" width="26" style="29" customWidth="1"/>
    <col min="3842" max="3842" width="6.375" style="29" customWidth="1"/>
    <col min="3843" max="3843" width="4.875" style="29" customWidth="1"/>
    <col min="3844" max="3844" width="18.5" style="29" customWidth="1"/>
    <col min="3845" max="3845" width="7" style="29" customWidth="1"/>
    <col min="3846" max="3853" width="9" style="29"/>
    <col min="3854" max="3857" width="10.125" style="29" customWidth="1"/>
    <col min="3858" max="3858" width="4.25" style="29" bestFit="1" customWidth="1"/>
    <col min="3859" max="4095" width="9" style="29"/>
    <col min="4096" max="4096" width="10" style="29" customWidth="1"/>
    <col min="4097" max="4097" width="26" style="29" customWidth="1"/>
    <col min="4098" max="4098" width="6.375" style="29" customWidth="1"/>
    <col min="4099" max="4099" width="4.875" style="29" customWidth="1"/>
    <col min="4100" max="4100" width="18.5" style="29" customWidth="1"/>
    <col min="4101" max="4101" width="7" style="29" customWidth="1"/>
    <col min="4102" max="4109" width="9" style="29"/>
    <col min="4110" max="4113" width="10.125" style="29" customWidth="1"/>
    <col min="4114" max="4114" width="4.25" style="29" bestFit="1" customWidth="1"/>
    <col min="4115" max="4351" width="9" style="29"/>
    <col min="4352" max="4352" width="10" style="29" customWidth="1"/>
    <col min="4353" max="4353" width="26" style="29" customWidth="1"/>
    <col min="4354" max="4354" width="6.375" style="29" customWidth="1"/>
    <col min="4355" max="4355" width="4.875" style="29" customWidth="1"/>
    <col min="4356" max="4356" width="18.5" style="29" customWidth="1"/>
    <col min="4357" max="4357" width="7" style="29" customWidth="1"/>
    <col min="4358" max="4365" width="9" style="29"/>
    <col min="4366" max="4369" width="10.125" style="29" customWidth="1"/>
    <col min="4370" max="4370" width="4.25" style="29" bestFit="1" customWidth="1"/>
    <col min="4371" max="4607" width="9" style="29"/>
    <col min="4608" max="4608" width="10" style="29" customWidth="1"/>
    <col min="4609" max="4609" width="26" style="29" customWidth="1"/>
    <col min="4610" max="4610" width="6.375" style="29" customWidth="1"/>
    <col min="4611" max="4611" width="4.875" style="29" customWidth="1"/>
    <col min="4612" max="4612" width="18.5" style="29" customWidth="1"/>
    <col min="4613" max="4613" width="7" style="29" customWidth="1"/>
    <col min="4614" max="4621" width="9" style="29"/>
    <col min="4622" max="4625" width="10.125" style="29" customWidth="1"/>
    <col min="4626" max="4626" width="4.25" style="29" bestFit="1" customWidth="1"/>
    <col min="4627" max="4863" width="9" style="29"/>
    <col min="4864" max="4864" width="10" style="29" customWidth="1"/>
    <col min="4865" max="4865" width="26" style="29" customWidth="1"/>
    <col min="4866" max="4866" width="6.375" style="29" customWidth="1"/>
    <col min="4867" max="4867" width="4.875" style="29" customWidth="1"/>
    <col min="4868" max="4868" width="18.5" style="29" customWidth="1"/>
    <col min="4869" max="4869" width="7" style="29" customWidth="1"/>
    <col min="4870" max="4877" width="9" style="29"/>
    <col min="4878" max="4881" width="10.125" style="29" customWidth="1"/>
    <col min="4882" max="4882" width="4.25" style="29" bestFit="1" customWidth="1"/>
    <col min="4883" max="5119" width="9" style="29"/>
    <col min="5120" max="5120" width="10" style="29" customWidth="1"/>
    <col min="5121" max="5121" width="26" style="29" customWidth="1"/>
    <col min="5122" max="5122" width="6.375" style="29" customWidth="1"/>
    <col min="5123" max="5123" width="4.875" style="29" customWidth="1"/>
    <col min="5124" max="5124" width="18.5" style="29" customWidth="1"/>
    <col min="5125" max="5125" width="7" style="29" customWidth="1"/>
    <col min="5126" max="5133" width="9" style="29"/>
    <col min="5134" max="5137" width="10.125" style="29" customWidth="1"/>
    <col min="5138" max="5138" width="4.25" style="29" bestFit="1" customWidth="1"/>
    <col min="5139" max="5375" width="9" style="29"/>
    <col min="5376" max="5376" width="10" style="29" customWidth="1"/>
    <col min="5377" max="5377" width="26" style="29" customWidth="1"/>
    <col min="5378" max="5378" width="6.375" style="29" customWidth="1"/>
    <col min="5379" max="5379" width="4.875" style="29" customWidth="1"/>
    <col min="5380" max="5380" width="18.5" style="29" customWidth="1"/>
    <col min="5381" max="5381" width="7" style="29" customWidth="1"/>
    <col min="5382" max="5389" width="9" style="29"/>
    <col min="5390" max="5393" width="10.125" style="29" customWidth="1"/>
    <col min="5394" max="5394" width="4.25" style="29" bestFit="1" customWidth="1"/>
    <col min="5395" max="5631" width="9" style="29"/>
    <col min="5632" max="5632" width="10" style="29" customWidth="1"/>
    <col min="5633" max="5633" width="26" style="29" customWidth="1"/>
    <col min="5634" max="5634" width="6.375" style="29" customWidth="1"/>
    <col min="5635" max="5635" width="4.875" style="29" customWidth="1"/>
    <col min="5636" max="5636" width="18.5" style="29" customWidth="1"/>
    <col min="5637" max="5637" width="7" style="29" customWidth="1"/>
    <col min="5638" max="5645" width="9" style="29"/>
    <col min="5646" max="5649" width="10.125" style="29" customWidth="1"/>
    <col min="5650" max="5650" width="4.25" style="29" bestFit="1" customWidth="1"/>
    <col min="5651" max="5887" width="9" style="29"/>
    <col min="5888" max="5888" width="10" style="29" customWidth="1"/>
    <col min="5889" max="5889" width="26" style="29" customWidth="1"/>
    <col min="5890" max="5890" width="6.375" style="29" customWidth="1"/>
    <col min="5891" max="5891" width="4.875" style="29" customWidth="1"/>
    <col min="5892" max="5892" width="18.5" style="29" customWidth="1"/>
    <col min="5893" max="5893" width="7" style="29" customWidth="1"/>
    <col min="5894" max="5901" width="9" style="29"/>
    <col min="5902" max="5905" width="10.125" style="29" customWidth="1"/>
    <col min="5906" max="5906" width="4.25" style="29" bestFit="1" customWidth="1"/>
    <col min="5907" max="6143" width="9" style="29"/>
    <col min="6144" max="6144" width="10" style="29" customWidth="1"/>
    <col min="6145" max="6145" width="26" style="29" customWidth="1"/>
    <col min="6146" max="6146" width="6.375" style="29" customWidth="1"/>
    <col min="6147" max="6147" width="4.875" style="29" customWidth="1"/>
    <col min="6148" max="6148" width="18.5" style="29" customWidth="1"/>
    <col min="6149" max="6149" width="7" style="29" customWidth="1"/>
    <col min="6150" max="6157" width="9" style="29"/>
    <col min="6158" max="6161" width="10.125" style="29" customWidth="1"/>
    <col min="6162" max="6162" width="4.25" style="29" bestFit="1" customWidth="1"/>
    <col min="6163" max="6399" width="9" style="29"/>
    <col min="6400" max="6400" width="10" style="29" customWidth="1"/>
    <col min="6401" max="6401" width="26" style="29" customWidth="1"/>
    <col min="6402" max="6402" width="6.375" style="29" customWidth="1"/>
    <col min="6403" max="6403" width="4.875" style="29" customWidth="1"/>
    <col min="6404" max="6404" width="18.5" style="29" customWidth="1"/>
    <col min="6405" max="6405" width="7" style="29" customWidth="1"/>
    <col min="6406" max="6413" width="9" style="29"/>
    <col min="6414" max="6417" width="10.125" style="29" customWidth="1"/>
    <col min="6418" max="6418" width="4.25" style="29" bestFit="1" customWidth="1"/>
    <col min="6419" max="6655" width="9" style="29"/>
    <col min="6656" max="6656" width="10" style="29" customWidth="1"/>
    <col min="6657" max="6657" width="26" style="29" customWidth="1"/>
    <col min="6658" max="6658" width="6.375" style="29" customWidth="1"/>
    <col min="6659" max="6659" width="4.875" style="29" customWidth="1"/>
    <col min="6660" max="6660" width="18.5" style="29" customWidth="1"/>
    <col min="6661" max="6661" width="7" style="29" customWidth="1"/>
    <col min="6662" max="6669" width="9" style="29"/>
    <col min="6670" max="6673" width="10.125" style="29" customWidth="1"/>
    <col min="6674" max="6674" width="4.25" style="29" bestFit="1" customWidth="1"/>
    <col min="6675" max="6911" width="9" style="29"/>
    <col min="6912" max="6912" width="10" style="29" customWidth="1"/>
    <col min="6913" max="6913" width="26" style="29" customWidth="1"/>
    <col min="6914" max="6914" width="6.375" style="29" customWidth="1"/>
    <col min="6915" max="6915" width="4.875" style="29" customWidth="1"/>
    <col min="6916" max="6916" width="18.5" style="29" customWidth="1"/>
    <col min="6917" max="6917" width="7" style="29" customWidth="1"/>
    <col min="6918" max="6925" width="9" style="29"/>
    <col min="6926" max="6929" width="10.125" style="29" customWidth="1"/>
    <col min="6930" max="6930" width="4.25" style="29" bestFit="1" customWidth="1"/>
    <col min="6931" max="7167" width="9" style="29"/>
    <col min="7168" max="7168" width="10" style="29" customWidth="1"/>
    <col min="7169" max="7169" width="26" style="29" customWidth="1"/>
    <col min="7170" max="7170" width="6.375" style="29" customWidth="1"/>
    <col min="7171" max="7171" width="4.875" style="29" customWidth="1"/>
    <col min="7172" max="7172" width="18.5" style="29" customWidth="1"/>
    <col min="7173" max="7173" width="7" style="29" customWidth="1"/>
    <col min="7174" max="7181" width="9" style="29"/>
    <col min="7182" max="7185" width="10.125" style="29" customWidth="1"/>
    <col min="7186" max="7186" width="4.25" style="29" bestFit="1" customWidth="1"/>
    <col min="7187" max="7423" width="9" style="29"/>
    <col min="7424" max="7424" width="10" style="29" customWidth="1"/>
    <col min="7425" max="7425" width="26" style="29" customWidth="1"/>
    <col min="7426" max="7426" width="6.375" style="29" customWidth="1"/>
    <col min="7427" max="7427" width="4.875" style="29" customWidth="1"/>
    <col min="7428" max="7428" width="18.5" style="29" customWidth="1"/>
    <col min="7429" max="7429" width="7" style="29" customWidth="1"/>
    <col min="7430" max="7437" width="9" style="29"/>
    <col min="7438" max="7441" width="10.125" style="29" customWidth="1"/>
    <col min="7442" max="7442" width="4.25" style="29" bestFit="1" customWidth="1"/>
    <col min="7443" max="7679" width="9" style="29"/>
    <col min="7680" max="7680" width="10" style="29" customWidth="1"/>
    <col min="7681" max="7681" width="26" style="29" customWidth="1"/>
    <col min="7682" max="7682" width="6.375" style="29" customWidth="1"/>
    <col min="7683" max="7683" width="4.875" style="29" customWidth="1"/>
    <col min="7684" max="7684" width="18.5" style="29" customWidth="1"/>
    <col min="7685" max="7685" width="7" style="29" customWidth="1"/>
    <col min="7686" max="7693" width="9" style="29"/>
    <col min="7694" max="7697" width="10.125" style="29" customWidth="1"/>
    <col min="7698" max="7698" width="4.25" style="29" bestFit="1" customWidth="1"/>
    <col min="7699" max="7935" width="9" style="29"/>
    <col min="7936" max="7936" width="10" style="29" customWidth="1"/>
    <col min="7937" max="7937" width="26" style="29" customWidth="1"/>
    <col min="7938" max="7938" width="6.375" style="29" customWidth="1"/>
    <col min="7939" max="7939" width="4.875" style="29" customWidth="1"/>
    <col min="7940" max="7940" width="18.5" style="29" customWidth="1"/>
    <col min="7941" max="7941" width="7" style="29" customWidth="1"/>
    <col min="7942" max="7949" width="9" style="29"/>
    <col min="7950" max="7953" width="10.125" style="29" customWidth="1"/>
    <col min="7954" max="7954" width="4.25" style="29" bestFit="1" customWidth="1"/>
    <col min="7955" max="8191" width="9" style="29"/>
    <col min="8192" max="8192" width="10" style="29" customWidth="1"/>
    <col min="8193" max="8193" width="26" style="29" customWidth="1"/>
    <col min="8194" max="8194" width="6.375" style="29" customWidth="1"/>
    <col min="8195" max="8195" width="4.875" style="29" customWidth="1"/>
    <col min="8196" max="8196" width="18.5" style="29" customWidth="1"/>
    <col min="8197" max="8197" width="7" style="29" customWidth="1"/>
    <col min="8198" max="8205" width="9" style="29"/>
    <col min="8206" max="8209" width="10.125" style="29" customWidth="1"/>
    <col min="8210" max="8210" width="4.25" style="29" bestFit="1" customWidth="1"/>
    <col min="8211" max="8447" width="9" style="29"/>
    <col min="8448" max="8448" width="10" style="29" customWidth="1"/>
    <col min="8449" max="8449" width="26" style="29" customWidth="1"/>
    <col min="8450" max="8450" width="6.375" style="29" customWidth="1"/>
    <col min="8451" max="8451" width="4.875" style="29" customWidth="1"/>
    <col min="8452" max="8452" width="18.5" style="29" customWidth="1"/>
    <col min="8453" max="8453" width="7" style="29" customWidth="1"/>
    <col min="8454" max="8461" width="9" style="29"/>
    <col min="8462" max="8465" width="10.125" style="29" customWidth="1"/>
    <col min="8466" max="8466" width="4.25" style="29" bestFit="1" customWidth="1"/>
    <col min="8467" max="8703" width="9" style="29"/>
    <col min="8704" max="8704" width="10" style="29" customWidth="1"/>
    <col min="8705" max="8705" width="26" style="29" customWidth="1"/>
    <col min="8706" max="8706" width="6.375" style="29" customWidth="1"/>
    <col min="8707" max="8707" width="4.875" style="29" customWidth="1"/>
    <col min="8708" max="8708" width="18.5" style="29" customWidth="1"/>
    <col min="8709" max="8709" width="7" style="29" customWidth="1"/>
    <col min="8710" max="8717" width="9" style="29"/>
    <col min="8718" max="8721" width="10.125" style="29" customWidth="1"/>
    <col min="8722" max="8722" width="4.25" style="29" bestFit="1" customWidth="1"/>
    <col min="8723" max="8959" width="9" style="29"/>
    <col min="8960" max="8960" width="10" style="29" customWidth="1"/>
    <col min="8961" max="8961" width="26" style="29" customWidth="1"/>
    <col min="8962" max="8962" width="6.375" style="29" customWidth="1"/>
    <col min="8963" max="8963" width="4.875" style="29" customWidth="1"/>
    <col min="8964" max="8964" width="18.5" style="29" customWidth="1"/>
    <col min="8965" max="8965" width="7" style="29" customWidth="1"/>
    <col min="8966" max="8973" width="9" style="29"/>
    <col min="8974" max="8977" width="10.125" style="29" customWidth="1"/>
    <col min="8978" max="8978" width="4.25" style="29" bestFit="1" customWidth="1"/>
    <col min="8979" max="9215" width="9" style="29"/>
    <col min="9216" max="9216" width="10" style="29" customWidth="1"/>
    <col min="9217" max="9217" width="26" style="29" customWidth="1"/>
    <col min="9218" max="9218" width="6.375" style="29" customWidth="1"/>
    <col min="9219" max="9219" width="4.875" style="29" customWidth="1"/>
    <col min="9220" max="9220" width="18.5" style="29" customWidth="1"/>
    <col min="9221" max="9221" width="7" style="29" customWidth="1"/>
    <col min="9222" max="9229" width="9" style="29"/>
    <col min="9230" max="9233" width="10.125" style="29" customWidth="1"/>
    <col min="9234" max="9234" width="4.25" style="29" bestFit="1" customWidth="1"/>
    <col min="9235" max="9471" width="9" style="29"/>
    <col min="9472" max="9472" width="10" style="29" customWidth="1"/>
    <col min="9473" max="9473" width="26" style="29" customWidth="1"/>
    <col min="9474" max="9474" width="6.375" style="29" customWidth="1"/>
    <col min="9475" max="9475" width="4.875" style="29" customWidth="1"/>
    <col min="9476" max="9476" width="18.5" style="29" customWidth="1"/>
    <col min="9477" max="9477" width="7" style="29" customWidth="1"/>
    <col min="9478" max="9485" width="9" style="29"/>
    <col min="9486" max="9489" width="10.125" style="29" customWidth="1"/>
    <col min="9490" max="9490" width="4.25" style="29" bestFit="1" customWidth="1"/>
    <col min="9491" max="9727" width="9" style="29"/>
    <col min="9728" max="9728" width="10" style="29" customWidth="1"/>
    <col min="9729" max="9729" width="26" style="29" customWidth="1"/>
    <col min="9730" max="9730" width="6.375" style="29" customWidth="1"/>
    <col min="9731" max="9731" width="4.875" style="29" customWidth="1"/>
    <col min="9732" max="9732" width="18.5" style="29" customWidth="1"/>
    <col min="9733" max="9733" width="7" style="29" customWidth="1"/>
    <col min="9734" max="9741" width="9" style="29"/>
    <col min="9742" max="9745" width="10.125" style="29" customWidth="1"/>
    <col min="9746" max="9746" width="4.25" style="29" bestFit="1" customWidth="1"/>
    <col min="9747" max="9983" width="9" style="29"/>
    <col min="9984" max="9984" width="10" style="29" customWidth="1"/>
    <col min="9985" max="9985" width="26" style="29" customWidth="1"/>
    <col min="9986" max="9986" width="6.375" style="29" customWidth="1"/>
    <col min="9987" max="9987" width="4.875" style="29" customWidth="1"/>
    <col min="9988" max="9988" width="18.5" style="29" customWidth="1"/>
    <col min="9989" max="9989" width="7" style="29" customWidth="1"/>
    <col min="9990" max="9997" width="9" style="29"/>
    <col min="9998" max="10001" width="10.125" style="29" customWidth="1"/>
    <col min="10002" max="10002" width="4.25" style="29" bestFit="1" customWidth="1"/>
    <col min="10003" max="10239" width="9" style="29"/>
    <col min="10240" max="10240" width="10" style="29" customWidth="1"/>
    <col min="10241" max="10241" width="26" style="29" customWidth="1"/>
    <col min="10242" max="10242" width="6.375" style="29" customWidth="1"/>
    <col min="10243" max="10243" width="4.875" style="29" customWidth="1"/>
    <col min="10244" max="10244" width="18.5" style="29" customWidth="1"/>
    <col min="10245" max="10245" width="7" style="29" customWidth="1"/>
    <col min="10246" max="10253" width="9" style="29"/>
    <col min="10254" max="10257" width="10.125" style="29" customWidth="1"/>
    <col min="10258" max="10258" width="4.25" style="29" bestFit="1" customWidth="1"/>
    <col min="10259" max="10495" width="9" style="29"/>
    <col min="10496" max="10496" width="10" style="29" customWidth="1"/>
    <col min="10497" max="10497" width="26" style="29" customWidth="1"/>
    <col min="10498" max="10498" width="6.375" style="29" customWidth="1"/>
    <col min="10499" max="10499" width="4.875" style="29" customWidth="1"/>
    <col min="10500" max="10500" width="18.5" style="29" customWidth="1"/>
    <col min="10501" max="10501" width="7" style="29" customWidth="1"/>
    <col min="10502" max="10509" width="9" style="29"/>
    <col min="10510" max="10513" width="10.125" style="29" customWidth="1"/>
    <col min="10514" max="10514" width="4.25" style="29" bestFit="1" customWidth="1"/>
    <col min="10515" max="10751" width="9" style="29"/>
    <col min="10752" max="10752" width="10" style="29" customWidth="1"/>
    <col min="10753" max="10753" width="26" style="29" customWidth="1"/>
    <col min="10754" max="10754" width="6.375" style="29" customWidth="1"/>
    <col min="10755" max="10755" width="4.875" style="29" customWidth="1"/>
    <col min="10756" max="10756" width="18.5" style="29" customWidth="1"/>
    <col min="10757" max="10757" width="7" style="29" customWidth="1"/>
    <col min="10758" max="10765" width="9" style="29"/>
    <col min="10766" max="10769" width="10.125" style="29" customWidth="1"/>
    <col min="10770" max="10770" width="4.25" style="29" bestFit="1" customWidth="1"/>
    <col min="10771" max="11007" width="9" style="29"/>
    <col min="11008" max="11008" width="10" style="29" customWidth="1"/>
    <col min="11009" max="11009" width="26" style="29" customWidth="1"/>
    <col min="11010" max="11010" width="6.375" style="29" customWidth="1"/>
    <col min="11011" max="11011" width="4.875" style="29" customWidth="1"/>
    <col min="11012" max="11012" width="18.5" style="29" customWidth="1"/>
    <col min="11013" max="11013" width="7" style="29" customWidth="1"/>
    <col min="11014" max="11021" width="9" style="29"/>
    <col min="11022" max="11025" width="10.125" style="29" customWidth="1"/>
    <col min="11026" max="11026" width="4.25" style="29" bestFit="1" customWidth="1"/>
    <col min="11027" max="11263" width="9" style="29"/>
    <col min="11264" max="11264" width="10" style="29" customWidth="1"/>
    <col min="11265" max="11265" width="26" style="29" customWidth="1"/>
    <col min="11266" max="11266" width="6.375" style="29" customWidth="1"/>
    <col min="11267" max="11267" width="4.875" style="29" customWidth="1"/>
    <col min="11268" max="11268" width="18.5" style="29" customWidth="1"/>
    <col min="11269" max="11269" width="7" style="29" customWidth="1"/>
    <col min="11270" max="11277" width="9" style="29"/>
    <col min="11278" max="11281" width="10.125" style="29" customWidth="1"/>
    <col min="11282" max="11282" width="4.25" style="29" bestFit="1" customWidth="1"/>
    <col min="11283" max="11519" width="9" style="29"/>
    <col min="11520" max="11520" width="10" style="29" customWidth="1"/>
    <col min="11521" max="11521" width="26" style="29" customWidth="1"/>
    <col min="11522" max="11522" width="6.375" style="29" customWidth="1"/>
    <col min="11523" max="11523" width="4.875" style="29" customWidth="1"/>
    <col min="11524" max="11524" width="18.5" style="29" customWidth="1"/>
    <col min="11525" max="11525" width="7" style="29" customWidth="1"/>
    <col min="11526" max="11533" width="9" style="29"/>
    <col min="11534" max="11537" width="10.125" style="29" customWidth="1"/>
    <col min="11538" max="11538" width="4.25" style="29" bestFit="1" customWidth="1"/>
    <col min="11539" max="11775" width="9" style="29"/>
    <col min="11776" max="11776" width="10" style="29" customWidth="1"/>
    <col min="11777" max="11777" width="26" style="29" customWidth="1"/>
    <col min="11778" max="11778" width="6.375" style="29" customWidth="1"/>
    <col min="11779" max="11779" width="4.875" style="29" customWidth="1"/>
    <col min="11780" max="11780" width="18.5" style="29" customWidth="1"/>
    <col min="11781" max="11781" width="7" style="29" customWidth="1"/>
    <col min="11782" max="11789" width="9" style="29"/>
    <col min="11790" max="11793" width="10.125" style="29" customWidth="1"/>
    <col min="11794" max="11794" width="4.25" style="29" bestFit="1" customWidth="1"/>
    <col min="11795" max="12031" width="9" style="29"/>
    <col min="12032" max="12032" width="10" style="29" customWidth="1"/>
    <col min="12033" max="12033" width="26" style="29" customWidth="1"/>
    <col min="12034" max="12034" width="6.375" style="29" customWidth="1"/>
    <col min="12035" max="12035" width="4.875" style="29" customWidth="1"/>
    <col min="12036" max="12036" width="18.5" style="29" customWidth="1"/>
    <col min="12037" max="12037" width="7" style="29" customWidth="1"/>
    <col min="12038" max="12045" width="9" style="29"/>
    <col min="12046" max="12049" width="10.125" style="29" customWidth="1"/>
    <col min="12050" max="12050" width="4.25" style="29" bestFit="1" customWidth="1"/>
    <col min="12051" max="12287" width="9" style="29"/>
    <col min="12288" max="12288" width="10" style="29" customWidth="1"/>
    <col min="12289" max="12289" width="26" style="29" customWidth="1"/>
    <col min="12290" max="12290" width="6.375" style="29" customWidth="1"/>
    <col min="12291" max="12291" width="4.875" style="29" customWidth="1"/>
    <col min="12292" max="12292" width="18.5" style="29" customWidth="1"/>
    <col min="12293" max="12293" width="7" style="29" customWidth="1"/>
    <col min="12294" max="12301" width="9" style="29"/>
    <col min="12302" max="12305" width="10.125" style="29" customWidth="1"/>
    <col min="12306" max="12306" width="4.25" style="29" bestFit="1" customWidth="1"/>
    <col min="12307" max="12543" width="9" style="29"/>
    <col min="12544" max="12544" width="10" style="29" customWidth="1"/>
    <col min="12545" max="12545" width="26" style="29" customWidth="1"/>
    <col min="12546" max="12546" width="6.375" style="29" customWidth="1"/>
    <col min="12547" max="12547" width="4.875" style="29" customWidth="1"/>
    <col min="12548" max="12548" width="18.5" style="29" customWidth="1"/>
    <col min="12549" max="12549" width="7" style="29" customWidth="1"/>
    <col min="12550" max="12557" width="9" style="29"/>
    <col min="12558" max="12561" width="10.125" style="29" customWidth="1"/>
    <col min="12562" max="12562" width="4.25" style="29" bestFit="1" customWidth="1"/>
    <col min="12563" max="12799" width="9" style="29"/>
    <col min="12800" max="12800" width="10" style="29" customWidth="1"/>
    <col min="12801" max="12801" width="26" style="29" customWidth="1"/>
    <col min="12802" max="12802" width="6.375" style="29" customWidth="1"/>
    <col min="12803" max="12803" width="4.875" style="29" customWidth="1"/>
    <col min="12804" max="12804" width="18.5" style="29" customWidth="1"/>
    <col min="12805" max="12805" width="7" style="29" customWidth="1"/>
    <col min="12806" max="12813" width="9" style="29"/>
    <col min="12814" max="12817" width="10.125" style="29" customWidth="1"/>
    <col min="12818" max="12818" width="4.25" style="29" bestFit="1" customWidth="1"/>
    <col min="12819" max="13055" width="9" style="29"/>
    <col min="13056" max="13056" width="10" style="29" customWidth="1"/>
    <col min="13057" max="13057" width="26" style="29" customWidth="1"/>
    <col min="13058" max="13058" width="6.375" style="29" customWidth="1"/>
    <col min="13059" max="13059" width="4.875" style="29" customWidth="1"/>
    <col min="13060" max="13060" width="18.5" style="29" customWidth="1"/>
    <col min="13061" max="13061" width="7" style="29" customWidth="1"/>
    <col min="13062" max="13069" width="9" style="29"/>
    <col min="13070" max="13073" width="10.125" style="29" customWidth="1"/>
    <col min="13074" max="13074" width="4.25" style="29" bestFit="1" customWidth="1"/>
    <col min="13075" max="13311" width="9" style="29"/>
    <col min="13312" max="13312" width="10" style="29" customWidth="1"/>
    <col min="13313" max="13313" width="26" style="29" customWidth="1"/>
    <col min="13314" max="13314" width="6.375" style="29" customWidth="1"/>
    <col min="13315" max="13315" width="4.875" style="29" customWidth="1"/>
    <col min="13316" max="13316" width="18.5" style="29" customWidth="1"/>
    <col min="13317" max="13317" width="7" style="29" customWidth="1"/>
    <col min="13318" max="13325" width="9" style="29"/>
    <col min="13326" max="13329" width="10.125" style="29" customWidth="1"/>
    <col min="13330" max="13330" width="4.25" style="29" bestFit="1" customWidth="1"/>
    <col min="13331" max="13567" width="9" style="29"/>
    <col min="13568" max="13568" width="10" style="29" customWidth="1"/>
    <col min="13569" max="13569" width="26" style="29" customWidth="1"/>
    <col min="13570" max="13570" width="6.375" style="29" customWidth="1"/>
    <col min="13571" max="13571" width="4.875" style="29" customWidth="1"/>
    <col min="13572" max="13572" width="18.5" style="29" customWidth="1"/>
    <col min="13573" max="13573" width="7" style="29" customWidth="1"/>
    <col min="13574" max="13581" width="9" style="29"/>
    <col min="13582" max="13585" width="10.125" style="29" customWidth="1"/>
    <col min="13586" max="13586" width="4.25" style="29" bestFit="1" customWidth="1"/>
    <col min="13587" max="13823" width="9" style="29"/>
    <col min="13824" max="13824" width="10" style="29" customWidth="1"/>
    <col min="13825" max="13825" width="26" style="29" customWidth="1"/>
    <col min="13826" max="13826" width="6.375" style="29" customWidth="1"/>
    <col min="13827" max="13827" width="4.875" style="29" customWidth="1"/>
    <col min="13828" max="13828" width="18.5" style="29" customWidth="1"/>
    <col min="13829" max="13829" width="7" style="29" customWidth="1"/>
    <col min="13830" max="13837" width="9" style="29"/>
    <col min="13838" max="13841" width="10.125" style="29" customWidth="1"/>
    <col min="13842" max="13842" width="4.25" style="29" bestFit="1" customWidth="1"/>
    <col min="13843" max="14079" width="9" style="29"/>
    <col min="14080" max="14080" width="10" style="29" customWidth="1"/>
    <col min="14081" max="14081" width="26" style="29" customWidth="1"/>
    <col min="14082" max="14082" width="6.375" style="29" customWidth="1"/>
    <col min="14083" max="14083" width="4.875" style="29" customWidth="1"/>
    <col min="14084" max="14084" width="18.5" style="29" customWidth="1"/>
    <col min="14085" max="14085" width="7" style="29" customWidth="1"/>
    <col min="14086" max="14093" width="9" style="29"/>
    <col min="14094" max="14097" width="10.125" style="29" customWidth="1"/>
    <col min="14098" max="14098" width="4.25" style="29" bestFit="1" customWidth="1"/>
    <col min="14099" max="14335" width="9" style="29"/>
    <col min="14336" max="14336" width="10" style="29" customWidth="1"/>
    <col min="14337" max="14337" width="26" style="29" customWidth="1"/>
    <col min="14338" max="14338" width="6.375" style="29" customWidth="1"/>
    <col min="14339" max="14339" width="4.875" style="29" customWidth="1"/>
    <col min="14340" max="14340" width="18.5" style="29" customWidth="1"/>
    <col min="14341" max="14341" width="7" style="29" customWidth="1"/>
    <col min="14342" max="14349" width="9" style="29"/>
    <col min="14350" max="14353" width="10.125" style="29" customWidth="1"/>
    <col min="14354" max="14354" width="4.25" style="29" bestFit="1" customWidth="1"/>
    <col min="14355" max="14591" width="9" style="29"/>
    <col min="14592" max="14592" width="10" style="29" customWidth="1"/>
    <col min="14593" max="14593" width="26" style="29" customWidth="1"/>
    <col min="14594" max="14594" width="6.375" style="29" customWidth="1"/>
    <col min="14595" max="14595" width="4.875" style="29" customWidth="1"/>
    <col min="14596" max="14596" width="18.5" style="29" customWidth="1"/>
    <col min="14597" max="14597" width="7" style="29" customWidth="1"/>
    <col min="14598" max="14605" width="9" style="29"/>
    <col min="14606" max="14609" width="10.125" style="29" customWidth="1"/>
    <col min="14610" max="14610" width="4.25" style="29" bestFit="1" customWidth="1"/>
    <col min="14611" max="14847" width="9" style="29"/>
    <col min="14848" max="14848" width="10" style="29" customWidth="1"/>
    <col min="14849" max="14849" width="26" style="29" customWidth="1"/>
    <col min="14850" max="14850" width="6.375" style="29" customWidth="1"/>
    <col min="14851" max="14851" width="4.875" style="29" customWidth="1"/>
    <col min="14852" max="14852" width="18.5" style="29" customWidth="1"/>
    <col min="14853" max="14853" width="7" style="29" customWidth="1"/>
    <col min="14854" max="14861" width="9" style="29"/>
    <col min="14862" max="14865" width="10.125" style="29" customWidth="1"/>
    <col min="14866" max="14866" width="4.25" style="29" bestFit="1" customWidth="1"/>
    <col min="14867" max="15103" width="9" style="29"/>
    <col min="15104" max="15104" width="10" style="29" customWidth="1"/>
    <col min="15105" max="15105" width="26" style="29" customWidth="1"/>
    <col min="15106" max="15106" width="6.375" style="29" customWidth="1"/>
    <col min="15107" max="15107" width="4.875" style="29" customWidth="1"/>
    <col min="15108" max="15108" width="18.5" style="29" customWidth="1"/>
    <col min="15109" max="15109" width="7" style="29" customWidth="1"/>
    <col min="15110" max="15117" width="9" style="29"/>
    <col min="15118" max="15121" width="10.125" style="29" customWidth="1"/>
    <col min="15122" max="15122" width="4.25" style="29" bestFit="1" customWidth="1"/>
    <col min="15123" max="15359" width="9" style="29"/>
    <col min="15360" max="15360" width="10" style="29" customWidth="1"/>
    <col min="15361" max="15361" width="26" style="29" customWidth="1"/>
    <col min="15362" max="15362" width="6.375" style="29" customWidth="1"/>
    <col min="15363" max="15363" width="4.875" style="29" customWidth="1"/>
    <col min="15364" max="15364" width="18.5" style="29" customWidth="1"/>
    <col min="15365" max="15365" width="7" style="29" customWidth="1"/>
    <col min="15366" max="15373" width="9" style="29"/>
    <col min="15374" max="15377" width="10.125" style="29" customWidth="1"/>
    <col min="15378" max="15378" width="4.25" style="29" bestFit="1" customWidth="1"/>
    <col min="15379" max="15615" width="9" style="29"/>
    <col min="15616" max="15616" width="10" style="29" customWidth="1"/>
    <col min="15617" max="15617" width="26" style="29" customWidth="1"/>
    <col min="15618" max="15618" width="6.375" style="29" customWidth="1"/>
    <col min="15619" max="15619" width="4.875" style="29" customWidth="1"/>
    <col min="15620" max="15620" width="18.5" style="29" customWidth="1"/>
    <col min="15621" max="15621" width="7" style="29" customWidth="1"/>
    <col min="15622" max="15629" width="9" style="29"/>
    <col min="15630" max="15633" width="10.125" style="29" customWidth="1"/>
    <col min="15634" max="15634" width="4.25" style="29" bestFit="1" customWidth="1"/>
    <col min="15635" max="15871" width="9" style="29"/>
    <col min="15872" max="15872" width="10" style="29" customWidth="1"/>
    <col min="15873" max="15873" width="26" style="29" customWidth="1"/>
    <col min="15874" max="15874" width="6.375" style="29" customWidth="1"/>
    <col min="15875" max="15875" width="4.875" style="29" customWidth="1"/>
    <col min="15876" max="15876" width="18.5" style="29" customWidth="1"/>
    <col min="15877" max="15877" width="7" style="29" customWidth="1"/>
    <col min="15878" max="15885" width="9" style="29"/>
    <col min="15886" max="15889" width="10.125" style="29" customWidth="1"/>
    <col min="15890" max="15890" width="4.25" style="29" bestFit="1" customWidth="1"/>
    <col min="15891" max="16127" width="9" style="29"/>
    <col min="16128" max="16128" width="10" style="29" customWidth="1"/>
    <col min="16129" max="16129" width="26" style="29" customWidth="1"/>
    <col min="16130" max="16130" width="6.375" style="29" customWidth="1"/>
    <col min="16131" max="16131" width="4.875" style="29" customWidth="1"/>
    <col min="16132" max="16132" width="18.5" style="29" customWidth="1"/>
    <col min="16133" max="16133" width="7" style="29" customWidth="1"/>
    <col min="16134" max="16141" width="9" style="29"/>
    <col min="16142" max="16145" width="10.125" style="29" customWidth="1"/>
    <col min="16146" max="16146" width="4.25" style="29" bestFit="1" customWidth="1"/>
    <col min="16147" max="16384" width="9" style="29"/>
  </cols>
  <sheetData>
    <row r="1" spans="1:26" ht="15" customHeight="1" x14ac:dyDescent="0.2">
      <c r="A1" s="28" t="s">
        <v>107</v>
      </c>
      <c r="B1" s="28"/>
      <c r="C1" s="28"/>
      <c r="D1" s="28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</row>
    <row r="2" spans="1:26" ht="47.25" customHeight="1" x14ac:dyDescent="0.2">
      <c r="A2" s="138" t="s">
        <v>4</v>
      </c>
      <c r="B2" s="138"/>
      <c r="C2" s="138"/>
      <c r="D2" s="138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26" ht="14.25" x14ac:dyDescent="0.2">
      <c r="A3" s="30"/>
      <c r="B3" s="30"/>
      <c r="C3" s="30"/>
      <c r="D3" s="30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</row>
    <row r="4" spans="1:26" ht="12.75" customHeight="1" x14ac:dyDescent="0.2">
      <c r="A4" s="148" t="s">
        <v>605</v>
      </c>
      <c r="B4" s="149" t="s">
        <v>108</v>
      </c>
      <c r="C4" s="148"/>
      <c r="D4" s="149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</row>
    <row r="5" spans="1:26" ht="14.25" x14ac:dyDescent="0.2">
      <c r="A5" s="148" t="s">
        <v>109</v>
      </c>
      <c r="B5" s="149"/>
      <c r="C5" s="148"/>
      <c r="D5" s="149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</row>
    <row r="6" spans="1:26" s="33" customFormat="1" ht="12.75" customHeight="1" x14ac:dyDescent="0.2">
      <c r="A6" s="148" t="s">
        <v>110</v>
      </c>
      <c r="B6" s="149"/>
      <c r="C6" s="31"/>
      <c r="D6" s="32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</row>
    <row r="7" spans="1:26" ht="13.5" customHeight="1" x14ac:dyDescent="0.2">
      <c r="A7" s="150" t="s">
        <v>111</v>
      </c>
      <c r="B7" s="151"/>
      <c r="C7" s="150"/>
      <c r="D7" s="151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</row>
    <row r="8" spans="1:26" ht="39" customHeight="1" thickBot="1" x14ac:dyDescent="0.25">
      <c r="A8" s="152" t="s">
        <v>112</v>
      </c>
      <c r="B8" s="153"/>
      <c r="C8" s="153"/>
      <c r="D8" s="153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</row>
    <row r="9" spans="1:26" ht="15" thickBot="1" x14ac:dyDescent="0.25">
      <c r="A9" s="154" t="s">
        <v>113</v>
      </c>
      <c r="B9" s="155"/>
      <c r="C9" s="155"/>
      <c r="D9" s="156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</row>
    <row r="10" spans="1:26" ht="14.25" x14ac:dyDescent="0.2">
      <c r="A10" s="157" t="s">
        <v>114</v>
      </c>
      <c r="B10" s="158"/>
      <c r="C10" s="34" t="s">
        <v>115</v>
      </c>
      <c r="D10" s="35" t="s">
        <v>116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</row>
    <row r="11" spans="1:26" ht="14.25" customHeight="1" x14ac:dyDescent="0.2">
      <c r="A11" s="146" t="s">
        <v>117</v>
      </c>
      <c r="B11" s="147"/>
      <c r="C11" s="36" t="s">
        <v>118</v>
      </c>
      <c r="D11" s="37">
        <v>3.7999999999999999E-2</v>
      </c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</row>
    <row r="12" spans="1:26" ht="14.25" customHeight="1" x14ac:dyDescent="0.2">
      <c r="A12" s="160" t="s">
        <v>119</v>
      </c>
      <c r="B12" s="161"/>
      <c r="C12" s="38" t="s">
        <v>120</v>
      </c>
      <c r="D12" s="39">
        <v>3.2000000000000002E-3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</row>
    <row r="13" spans="1:26" ht="14.25" customHeight="1" x14ac:dyDescent="0.2">
      <c r="A13" s="162" t="s">
        <v>121</v>
      </c>
      <c r="B13" s="163"/>
      <c r="C13" s="38" t="s">
        <v>122</v>
      </c>
      <c r="D13" s="39">
        <v>5.0000000000000001E-3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</row>
    <row r="14" spans="1:26" ht="15.75" customHeight="1" x14ac:dyDescent="0.2">
      <c r="A14" s="160" t="s">
        <v>123</v>
      </c>
      <c r="B14" s="161"/>
      <c r="C14" s="38" t="s">
        <v>124</v>
      </c>
      <c r="D14" s="39">
        <v>1.0200000000000001E-2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</row>
    <row r="15" spans="1:26" ht="14.25" x14ac:dyDescent="0.2">
      <c r="A15" s="160" t="s">
        <v>125</v>
      </c>
      <c r="B15" s="161"/>
      <c r="C15" s="38" t="s">
        <v>126</v>
      </c>
      <c r="D15" s="39">
        <v>6.6400000000000001E-2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</row>
    <row r="16" spans="1:26" ht="14.25" customHeight="1" x14ac:dyDescent="0.2">
      <c r="A16" s="160" t="s">
        <v>127</v>
      </c>
      <c r="B16" s="161"/>
      <c r="C16" s="38"/>
      <c r="D16" s="39">
        <v>0.04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</row>
    <row r="17" spans="1:26" ht="14.25" customHeight="1" x14ac:dyDescent="0.2">
      <c r="A17" s="160" t="s">
        <v>128</v>
      </c>
      <c r="B17" s="161"/>
      <c r="C17" s="38"/>
      <c r="D17" s="39">
        <v>6.4999999999999997E-3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</row>
    <row r="18" spans="1:26" ht="14.25" x14ac:dyDescent="0.2">
      <c r="A18" s="162" t="s">
        <v>129</v>
      </c>
      <c r="B18" s="163"/>
      <c r="C18" s="38"/>
      <c r="D18" s="39">
        <v>0.03</v>
      </c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</row>
    <row r="19" spans="1:26" ht="14.25" x14ac:dyDescent="0.2">
      <c r="A19" s="164" t="s">
        <v>130</v>
      </c>
      <c r="B19" s="165"/>
      <c r="C19" s="40"/>
      <c r="D19" s="41">
        <v>0</v>
      </c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</row>
    <row r="20" spans="1:26" ht="14.25" x14ac:dyDescent="0.2">
      <c r="A20" s="166" t="s">
        <v>131</v>
      </c>
      <c r="B20" s="167"/>
      <c r="C20" s="168"/>
      <c r="D20" s="42">
        <f>((D13+D12+D11+1)*(1+D14)*(1+D15)/(1-D16-D17-D19-D18))-1</f>
        <v>0.22040876051543035</v>
      </c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</row>
    <row r="21" spans="1:26" ht="14.25" x14ac:dyDescent="0.2">
      <c r="A21" s="43"/>
      <c r="B21" s="44"/>
      <c r="C21" s="44"/>
      <c r="D21" s="45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</row>
    <row r="22" spans="1:26" ht="15" x14ac:dyDescent="0.2">
      <c r="A22" s="46" t="s">
        <v>132</v>
      </c>
      <c r="B22" s="47" t="s">
        <v>133</v>
      </c>
      <c r="C22" s="48"/>
      <c r="D22" s="45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</row>
    <row r="23" spans="1:26" ht="15" x14ac:dyDescent="0.2">
      <c r="A23" s="49"/>
      <c r="B23" s="50" t="s">
        <v>134</v>
      </c>
      <c r="C23" s="51"/>
      <c r="D23" s="45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</row>
    <row r="24" spans="1:26" ht="15" thickBot="1" x14ac:dyDescent="0.25">
      <c r="A24" s="52"/>
      <c r="B24" s="53"/>
      <c r="C24" s="54"/>
      <c r="D24" s="55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</row>
    <row r="25" spans="1:26" s="57" customFormat="1" ht="50.25" customHeight="1" thickBot="1" x14ac:dyDescent="0.25">
      <c r="A25" s="169" t="s">
        <v>607</v>
      </c>
      <c r="B25" s="170"/>
      <c r="C25" s="170"/>
      <c r="D25" s="171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</row>
    <row r="26" spans="1:26" s="57" customFormat="1" ht="50.25" customHeight="1" thickBot="1" x14ac:dyDescent="0.25">
      <c r="A26" s="169" t="s">
        <v>608</v>
      </c>
      <c r="B26" s="170"/>
      <c r="C26" s="170"/>
      <c r="D26" s="171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</row>
    <row r="27" spans="1:26" ht="76.5" customHeight="1" x14ac:dyDescent="0.2">
      <c r="A27" s="58"/>
      <c r="B27" s="58"/>
      <c r="C27" s="58"/>
      <c r="D27" s="58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</row>
    <row r="28" spans="1:26" ht="109.5" customHeight="1" x14ac:dyDescent="0.2">
      <c r="A28" s="159" t="s">
        <v>603</v>
      </c>
      <c r="B28" s="159"/>
      <c r="C28" s="159" t="s">
        <v>604</v>
      </c>
      <c r="D28" s="159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</row>
    <row r="29" spans="1:26" ht="97.5" customHeight="1" x14ac:dyDescent="0.2">
      <c r="A29" s="159"/>
      <c r="B29" s="159"/>
      <c r="C29" s="159"/>
      <c r="D29" s="15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</row>
    <row r="30" spans="1:26" ht="14.25" x14ac:dyDescent="0.2">
      <c r="A30" s="59"/>
      <c r="B30" s="59"/>
      <c r="C30" s="59"/>
      <c r="D30" s="59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</row>
    <row r="31" spans="1:26" ht="14.25" x14ac:dyDescent="0.2">
      <c r="A31" s="59"/>
      <c r="B31" s="59"/>
      <c r="C31" s="59"/>
      <c r="D31" s="59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</row>
    <row r="32" spans="1:26" ht="14.25" x14ac:dyDescent="0.2">
      <c r="A32" s="59"/>
      <c r="B32" s="59"/>
      <c r="C32" s="59"/>
      <c r="D32" s="59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</row>
    <row r="33" spans="1:26" ht="14.25" x14ac:dyDescent="0.2">
      <c r="A33" s="59"/>
      <c r="B33" s="59"/>
      <c r="C33" s="59"/>
      <c r="D33" s="59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</row>
    <row r="34" spans="1:26" ht="14.25" x14ac:dyDescent="0.2">
      <c r="A34" s="59"/>
      <c r="B34" s="59"/>
      <c r="C34" s="59"/>
      <c r="D34" s="59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</row>
    <row r="35" spans="1:26" ht="14.25" x14ac:dyDescent="0.2"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</row>
    <row r="36" spans="1:26" ht="14.25" x14ac:dyDescent="0.2"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</row>
    <row r="37" spans="1:26" ht="14.25" x14ac:dyDescent="0.2"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</row>
    <row r="38" spans="1:26" ht="14.25" x14ac:dyDescent="0.2"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</row>
    <row r="39" spans="1:26" ht="14.25" x14ac:dyDescent="0.2"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</row>
    <row r="40" spans="1:26" ht="14.25" x14ac:dyDescent="0.2"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</row>
    <row r="41" spans="1:26" ht="14.25" x14ac:dyDescent="0.2"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</row>
    <row r="42" spans="1:26" ht="14.25" x14ac:dyDescent="0.2"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</row>
    <row r="43" spans="1:26" ht="14.25" x14ac:dyDescent="0.2"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</row>
    <row r="44" spans="1:26" ht="14.25" x14ac:dyDescent="0.2"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</row>
    <row r="45" spans="1:26" ht="14.25" x14ac:dyDescent="0.2"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</row>
    <row r="46" spans="1:26" ht="14.25" x14ac:dyDescent="0.2"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ht="14.25" x14ac:dyDescent="0.2"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ht="14.25" x14ac:dyDescent="0.2"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5:26" ht="14.25" x14ac:dyDescent="0.2"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5:26" ht="14.25" x14ac:dyDescent="0.2"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5:26" ht="14.25" x14ac:dyDescent="0.2"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5:26" ht="14.25" x14ac:dyDescent="0.2"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5:26" ht="14.25" x14ac:dyDescent="0.2"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5:26" ht="14.25" x14ac:dyDescent="0.2"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5:26" ht="14.25" x14ac:dyDescent="0.2"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5:26" ht="14.25" x14ac:dyDescent="0.2"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5:26" ht="14.25" x14ac:dyDescent="0.2"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5:26" ht="14.25" x14ac:dyDescent="0.2"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5:26" ht="14.25" x14ac:dyDescent="0.2"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5:26" ht="14.25" x14ac:dyDescent="0.2"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5:26" ht="14.25" x14ac:dyDescent="0.2"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5:26" ht="14.25" x14ac:dyDescent="0.2"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5:26" ht="14.25" x14ac:dyDescent="0.2"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5:26" ht="14.25" x14ac:dyDescent="0.2"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5:26" ht="14.25" x14ac:dyDescent="0.2"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5:26" ht="14.25" x14ac:dyDescent="0.2"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5:26" ht="14.25" x14ac:dyDescent="0.2"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5:26" ht="14.25" x14ac:dyDescent="0.2"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5:26" ht="14.25" x14ac:dyDescent="0.2"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5:26" ht="14.25" x14ac:dyDescent="0.2"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5:26" ht="14.25" x14ac:dyDescent="0.2"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5:26" ht="14.25" x14ac:dyDescent="0.2"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5:26" ht="14.25" x14ac:dyDescent="0.2"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5:26" ht="14.25" x14ac:dyDescent="0.2"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5:26" ht="14.25" x14ac:dyDescent="0.2"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5:26" ht="14.25" x14ac:dyDescent="0.2"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5:26" ht="14.25" x14ac:dyDescent="0.2"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5:26" ht="14.25" x14ac:dyDescent="0.2"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5:26" ht="14.25" x14ac:dyDescent="0.2"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5:26" ht="14.25" x14ac:dyDescent="0.2"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5:26" ht="14.25" x14ac:dyDescent="0.2"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5:26" ht="14.25" x14ac:dyDescent="0.2"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5:26" ht="14.25" x14ac:dyDescent="0.2"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5:26" ht="14.25" x14ac:dyDescent="0.2"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5:26" ht="14.25" x14ac:dyDescent="0.2"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5:26" ht="14.25" x14ac:dyDescent="0.2"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5:26" ht="14.25" x14ac:dyDescent="0.2"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5:26" ht="14.25" x14ac:dyDescent="0.2"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5:26" ht="14.25" x14ac:dyDescent="0.2"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5:26" ht="14.25" x14ac:dyDescent="0.2"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5:26" ht="14.25" x14ac:dyDescent="0.2"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5:26" ht="14.25" x14ac:dyDescent="0.2"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5:26" ht="14.25" x14ac:dyDescent="0.2"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5:26" ht="14.25" x14ac:dyDescent="0.2"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5:26" ht="14.25" x14ac:dyDescent="0.2"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5:26" ht="14.25" x14ac:dyDescent="0.2"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5:26" ht="14.25" x14ac:dyDescent="0.2"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5:26" ht="14.25" x14ac:dyDescent="0.2"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5:26" ht="14.25" x14ac:dyDescent="0.2"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5:26" ht="14.25" x14ac:dyDescent="0.2"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5:26" ht="14.25" x14ac:dyDescent="0.2"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5:26" ht="14.25" x14ac:dyDescent="0.2"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5:26" ht="14.25" x14ac:dyDescent="0.2"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5:26" ht="14.25" x14ac:dyDescent="0.2"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5:26" ht="14.25" x14ac:dyDescent="0.2"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5:26" ht="14.25" x14ac:dyDescent="0.2"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5:26" ht="14.25" x14ac:dyDescent="0.2"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5:26" ht="14.25" x14ac:dyDescent="0.2"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5:26" ht="14.25" x14ac:dyDescent="0.2"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5:26" ht="14.25" x14ac:dyDescent="0.2"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5:26" ht="14.25" x14ac:dyDescent="0.2"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5:26" ht="14.25" x14ac:dyDescent="0.2"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5:26" ht="14.25" x14ac:dyDescent="0.2"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5:26" ht="14.25" x14ac:dyDescent="0.2"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5:26" ht="14.25" x14ac:dyDescent="0.2"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5:26" ht="14.25" x14ac:dyDescent="0.2"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5:26" ht="14.25" x14ac:dyDescent="0.2"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5:26" ht="14.25" x14ac:dyDescent="0.2"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5:26" ht="14.25" x14ac:dyDescent="0.2"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5:26" ht="14.25" x14ac:dyDescent="0.2"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5:26" ht="14.25" x14ac:dyDescent="0.2"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5:26" ht="14.25" x14ac:dyDescent="0.2"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5:26" ht="14.25" x14ac:dyDescent="0.2"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5:26" ht="14.25" x14ac:dyDescent="0.2"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5:26" ht="14.25" x14ac:dyDescent="0.2"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5:26" ht="14.25" x14ac:dyDescent="0.2"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5:26" ht="14.25" x14ac:dyDescent="0.2"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5:26" ht="14.25" x14ac:dyDescent="0.2"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5:26" ht="14.25" x14ac:dyDescent="0.2"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5:26" ht="14.25" x14ac:dyDescent="0.2"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5:26" ht="14.25" x14ac:dyDescent="0.2"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5:26" ht="14.25" x14ac:dyDescent="0.2"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5:26" ht="14.25" x14ac:dyDescent="0.2"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5:26" ht="14.25" x14ac:dyDescent="0.2"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5:26" ht="14.25" x14ac:dyDescent="0.2"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5:26" ht="14.25" x14ac:dyDescent="0.2"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5:26" ht="14.25" x14ac:dyDescent="0.2"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5:26" ht="14.25" x14ac:dyDescent="0.2"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5:26" ht="14.25" x14ac:dyDescent="0.2"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5:26" ht="14.25" x14ac:dyDescent="0.2"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5:26" ht="14.25" x14ac:dyDescent="0.2"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5:26" ht="14.25" x14ac:dyDescent="0.2"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5:26" ht="14.25" x14ac:dyDescent="0.2"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5:26" ht="14.25" x14ac:dyDescent="0.2"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5:26" ht="14.25" x14ac:dyDescent="0.2"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5:26" ht="14.25" x14ac:dyDescent="0.2"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5:26" ht="14.25" x14ac:dyDescent="0.2"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5:26" ht="14.25" x14ac:dyDescent="0.2"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5:26" ht="14.25" x14ac:dyDescent="0.2"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5:26" ht="14.25" x14ac:dyDescent="0.2"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5:26" ht="14.25" x14ac:dyDescent="0.2"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5:26" ht="14.25" x14ac:dyDescent="0.2"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5:26" ht="14.25" x14ac:dyDescent="0.2"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5:26" ht="14.25" x14ac:dyDescent="0.2"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5:26" ht="14.25" x14ac:dyDescent="0.2"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5:26" ht="14.25" x14ac:dyDescent="0.2"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5:26" ht="14.25" x14ac:dyDescent="0.2"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5:26" ht="14.25" x14ac:dyDescent="0.2"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5:26" ht="14.25" x14ac:dyDescent="0.2"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5:26" ht="14.25" x14ac:dyDescent="0.2"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5:26" ht="14.25" x14ac:dyDescent="0.2"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5:26" ht="14.25" x14ac:dyDescent="0.2"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5:26" ht="14.25" x14ac:dyDescent="0.2"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5:26" ht="14.25" x14ac:dyDescent="0.2"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5:26" ht="14.25" x14ac:dyDescent="0.2"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5:26" ht="14.25" x14ac:dyDescent="0.2"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5:26" ht="14.25" x14ac:dyDescent="0.2"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5:26" ht="14.25" x14ac:dyDescent="0.2"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5:26" ht="14.25" x14ac:dyDescent="0.2"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5:26" ht="14.25" x14ac:dyDescent="0.2"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5:26" ht="14.25" x14ac:dyDescent="0.2"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5:26" ht="14.25" x14ac:dyDescent="0.2"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5:26" ht="14.25" x14ac:dyDescent="0.2"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5:26" ht="14.25" x14ac:dyDescent="0.2"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5:26" ht="14.25" x14ac:dyDescent="0.2"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5:26" ht="14.25" x14ac:dyDescent="0.2"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5:26" ht="14.25" x14ac:dyDescent="0.2"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5:26" ht="14.25" x14ac:dyDescent="0.2"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5:26" ht="14.25" x14ac:dyDescent="0.2"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5:26" ht="14.25" x14ac:dyDescent="0.2"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5:26" ht="14.25" x14ac:dyDescent="0.2"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5:26" ht="14.25" x14ac:dyDescent="0.2"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5:26" ht="14.25" x14ac:dyDescent="0.2"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5:26" ht="14.25" x14ac:dyDescent="0.2"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5:26" ht="14.25" x14ac:dyDescent="0.2"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5:26" ht="14.25" x14ac:dyDescent="0.2"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5:26" ht="14.25" x14ac:dyDescent="0.2"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5:26" ht="14.25" x14ac:dyDescent="0.2"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5:26" ht="14.25" x14ac:dyDescent="0.2"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5:26" ht="14.25" x14ac:dyDescent="0.2"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5:26" ht="14.25" x14ac:dyDescent="0.2"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5:26" ht="14.25" x14ac:dyDescent="0.2"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5:26" ht="14.25" x14ac:dyDescent="0.2"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5:26" ht="14.25" x14ac:dyDescent="0.2"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5:26" ht="14.25" x14ac:dyDescent="0.2"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5:26" ht="14.25" x14ac:dyDescent="0.2"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5:26" ht="14.25" x14ac:dyDescent="0.2"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5:26" ht="14.25" x14ac:dyDescent="0.2"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5:26" ht="14.25" x14ac:dyDescent="0.2"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5:26" ht="14.25" x14ac:dyDescent="0.2"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5:26" ht="14.25" x14ac:dyDescent="0.2"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5:26" ht="14.25" x14ac:dyDescent="0.2"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5:26" ht="14.25" x14ac:dyDescent="0.2"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5:26" ht="14.25" x14ac:dyDescent="0.2"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5:26" ht="14.25" x14ac:dyDescent="0.2"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5:26" ht="14.25" x14ac:dyDescent="0.2"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5:26" ht="14.25" x14ac:dyDescent="0.2"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5:26" ht="14.25" x14ac:dyDescent="0.2"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5:26" ht="14.25" x14ac:dyDescent="0.2"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5:26" ht="14.25" x14ac:dyDescent="0.2"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5:26" ht="14.25" x14ac:dyDescent="0.2"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5:26" ht="14.25" x14ac:dyDescent="0.2"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5:26" ht="14.25" x14ac:dyDescent="0.2"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5:26" ht="14.25" x14ac:dyDescent="0.2"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5:26" ht="14.25" x14ac:dyDescent="0.2"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5:26" ht="14.25" x14ac:dyDescent="0.2"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5:26" ht="14.25" x14ac:dyDescent="0.2"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5:26" ht="14.25" x14ac:dyDescent="0.2"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5:26" ht="14.25" x14ac:dyDescent="0.2"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5:26" ht="14.25" x14ac:dyDescent="0.2"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5:26" ht="14.25" x14ac:dyDescent="0.2"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5:26" ht="14.25" x14ac:dyDescent="0.2"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5:26" ht="14.25" x14ac:dyDescent="0.2"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5:26" ht="14.25" x14ac:dyDescent="0.2"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5:26" ht="14.25" x14ac:dyDescent="0.2"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5:26" ht="14.25" x14ac:dyDescent="0.2"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5:26" ht="14.25" x14ac:dyDescent="0.2"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5:26" ht="14.25" x14ac:dyDescent="0.2"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5:26" ht="14.25" x14ac:dyDescent="0.2"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5:26" ht="14.25" x14ac:dyDescent="0.2"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5:26" ht="14.25" x14ac:dyDescent="0.2"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5:26" ht="14.25" x14ac:dyDescent="0.2"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5:26" ht="14.25" x14ac:dyDescent="0.2"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5:26" ht="14.25" x14ac:dyDescent="0.2"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5:26" ht="14.25" x14ac:dyDescent="0.2"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5:26" ht="14.25" x14ac:dyDescent="0.2"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5:26" ht="14.25" x14ac:dyDescent="0.2"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5:26" ht="14.25" x14ac:dyDescent="0.2"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5:26" ht="14.25" x14ac:dyDescent="0.2"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5:26" ht="14.25" x14ac:dyDescent="0.2"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5:26" ht="14.25" x14ac:dyDescent="0.2"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5:26" ht="14.25" x14ac:dyDescent="0.2"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5:26" ht="14.25" x14ac:dyDescent="0.2"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5:26" ht="14.25" x14ac:dyDescent="0.2"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5:26" ht="14.25" x14ac:dyDescent="0.2"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5:26" ht="14.25" x14ac:dyDescent="0.2"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5:26" ht="14.25" x14ac:dyDescent="0.2"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5:26" ht="14.25" x14ac:dyDescent="0.2"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</row>
    <row r="249" spans="5:26" ht="14.25" x14ac:dyDescent="0.2"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</row>
    <row r="250" spans="5:26" ht="14.25" x14ac:dyDescent="0.2"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</row>
    <row r="251" spans="5:26" ht="14.25" x14ac:dyDescent="0.2"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</row>
    <row r="252" spans="5:26" ht="14.25" x14ac:dyDescent="0.2"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</row>
    <row r="253" spans="5:26" ht="14.25" x14ac:dyDescent="0.2"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</row>
    <row r="254" spans="5:26" ht="14.25" x14ac:dyDescent="0.2"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</row>
    <row r="255" spans="5:26" ht="14.25" x14ac:dyDescent="0.2"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</row>
    <row r="256" spans="5:26" ht="14.25" x14ac:dyDescent="0.2"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</row>
    <row r="257" spans="5:26" ht="14.25" x14ac:dyDescent="0.2"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</row>
    <row r="258" spans="5:26" ht="14.25" x14ac:dyDescent="0.2"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</row>
    <row r="259" spans="5:26" ht="14.25" x14ac:dyDescent="0.2"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</row>
    <row r="260" spans="5:26" ht="14.25" x14ac:dyDescent="0.2"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</row>
    <row r="261" spans="5:26" ht="14.25" x14ac:dyDescent="0.2"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</row>
    <row r="262" spans="5:26" ht="14.25" x14ac:dyDescent="0.2"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</row>
    <row r="263" spans="5:26" ht="14.25" x14ac:dyDescent="0.2"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</row>
    <row r="264" spans="5:26" ht="14.25" x14ac:dyDescent="0.2"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</row>
    <row r="265" spans="5:26" ht="14.25" x14ac:dyDescent="0.2"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</row>
    <row r="266" spans="5:26" ht="14.25" x14ac:dyDescent="0.2"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</row>
    <row r="267" spans="5:26" ht="14.25" x14ac:dyDescent="0.2"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</row>
    <row r="268" spans="5:26" ht="14.25" x14ac:dyDescent="0.2"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</row>
    <row r="269" spans="5:26" ht="14.25" x14ac:dyDescent="0.2"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</row>
    <row r="270" spans="5:26" ht="14.25" x14ac:dyDescent="0.2"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</row>
    <row r="271" spans="5:26" ht="14.25" x14ac:dyDescent="0.2"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</row>
    <row r="272" spans="5:26" ht="14.25" x14ac:dyDescent="0.2"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</row>
    <row r="273" spans="5:26" ht="14.25" x14ac:dyDescent="0.2"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</row>
    <row r="274" spans="5:26" ht="14.25" x14ac:dyDescent="0.2"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</row>
    <row r="275" spans="5:26" ht="14.25" x14ac:dyDescent="0.2"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</row>
    <row r="276" spans="5:26" ht="14.25" x14ac:dyDescent="0.2"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</row>
    <row r="277" spans="5:26" ht="14.25" x14ac:dyDescent="0.2"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</row>
    <row r="278" spans="5:26" ht="14.25" x14ac:dyDescent="0.2"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</row>
    <row r="279" spans="5:26" ht="14.25" x14ac:dyDescent="0.2"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</row>
    <row r="280" spans="5:26" ht="14.25" x14ac:dyDescent="0.2"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</row>
    <row r="281" spans="5:26" ht="14.25" x14ac:dyDescent="0.2"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</row>
    <row r="282" spans="5:26" ht="14.25" x14ac:dyDescent="0.2"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</row>
    <row r="283" spans="5:26" ht="14.25" x14ac:dyDescent="0.2"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</row>
    <row r="284" spans="5:26" ht="14.25" x14ac:dyDescent="0.2"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</row>
    <row r="285" spans="5:26" ht="14.25" x14ac:dyDescent="0.2"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</row>
    <row r="286" spans="5:26" ht="14.25" x14ac:dyDescent="0.2"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</row>
    <row r="287" spans="5:26" ht="14.25" x14ac:dyDescent="0.2"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</row>
    <row r="288" spans="5:26" ht="14.25" x14ac:dyDescent="0.2"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</row>
    <row r="289" spans="5:26" ht="14.25" x14ac:dyDescent="0.2"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</row>
    <row r="290" spans="5:26" ht="14.25" x14ac:dyDescent="0.2"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</row>
    <row r="291" spans="5:26" ht="14.25" x14ac:dyDescent="0.2"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</row>
    <row r="292" spans="5:26" ht="14.25" x14ac:dyDescent="0.2"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</row>
    <row r="293" spans="5:26" ht="14.25" x14ac:dyDescent="0.2"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</row>
    <row r="294" spans="5:26" ht="14.25" x14ac:dyDescent="0.2"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</row>
    <row r="295" spans="5:26" ht="14.25" x14ac:dyDescent="0.2"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</row>
    <row r="296" spans="5:26" ht="14.25" x14ac:dyDescent="0.2"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</row>
    <row r="297" spans="5:26" ht="14.25" x14ac:dyDescent="0.2"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</row>
    <row r="298" spans="5:26" ht="14.25" x14ac:dyDescent="0.2"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</row>
    <row r="299" spans="5:26" ht="14.25" x14ac:dyDescent="0.2"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</row>
    <row r="300" spans="5:26" ht="14.25" x14ac:dyDescent="0.2"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</row>
    <row r="301" spans="5:26" ht="14.25" x14ac:dyDescent="0.2"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</row>
    <row r="302" spans="5:26" ht="14.25" x14ac:dyDescent="0.2"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</row>
    <row r="303" spans="5:26" ht="14.25" x14ac:dyDescent="0.2"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</row>
    <row r="304" spans="5:26" ht="14.25" x14ac:dyDescent="0.2"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</row>
    <row r="305" spans="5:26" ht="14.25" x14ac:dyDescent="0.2"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</row>
    <row r="306" spans="5:26" ht="14.25" x14ac:dyDescent="0.2"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</row>
    <row r="307" spans="5:26" ht="14.25" x14ac:dyDescent="0.2"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</row>
    <row r="308" spans="5:26" ht="14.25" x14ac:dyDescent="0.2"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</row>
    <row r="309" spans="5:26" ht="14.25" x14ac:dyDescent="0.2"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</row>
    <row r="310" spans="5:26" ht="14.25" x14ac:dyDescent="0.2"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</row>
    <row r="311" spans="5:26" ht="14.25" x14ac:dyDescent="0.2"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</row>
    <row r="312" spans="5:26" ht="14.25" x14ac:dyDescent="0.2"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</row>
    <row r="313" spans="5:26" ht="14.25" x14ac:dyDescent="0.2"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</row>
    <row r="314" spans="5:26" ht="14.25" x14ac:dyDescent="0.2"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</row>
    <row r="315" spans="5:26" ht="14.25" x14ac:dyDescent="0.2"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</row>
    <row r="316" spans="5:26" ht="14.25" x14ac:dyDescent="0.2"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</row>
    <row r="317" spans="5:26" ht="14.25" x14ac:dyDescent="0.2"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</row>
    <row r="318" spans="5:26" ht="14.25" x14ac:dyDescent="0.2"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</row>
    <row r="319" spans="5:26" ht="14.25" x14ac:dyDescent="0.2"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</row>
    <row r="320" spans="5:26" ht="14.25" x14ac:dyDescent="0.2"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</row>
    <row r="321" spans="5:26" ht="14.25" x14ac:dyDescent="0.2"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</row>
    <row r="322" spans="5:26" ht="14.25" x14ac:dyDescent="0.2"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</row>
    <row r="323" spans="5:26" ht="14.25" x14ac:dyDescent="0.2"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</row>
    <row r="324" spans="5:26" ht="14.25" x14ac:dyDescent="0.2"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</row>
    <row r="325" spans="5:26" ht="14.25" x14ac:dyDescent="0.2"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</row>
    <row r="326" spans="5:26" ht="14.25" x14ac:dyDescent="0.2"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</row>
    <row r="327" spans="5:26" ht="14.25" x14ac:dyDescent="0.2"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</row>
    <row r="328" spans="5:26" ht="14.25" x14ac:dyDescent="0.2"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</row>
    <row r="329" spans="5:26" ht="14.25" x14ac:dyDescent="0.2"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</row>
    <row r="330" spans="5:26" ht="14.25" x14ac:dyDescent="0.2"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</row>
    <row r="331" spans="5:26" ht="14.25" x14ac:dyDescent="0.2"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</row>
    <row r="332" spans="5:26" ht="14.25" x14ac:dyDescent="0.2"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</row>
    <row r="333" spans="5:26" ht="14.25" x14ac:dyDescent="0.2"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</row>
    <row r="334" spans="5:26" ht="14.25" x14ac:dyDescent="0.2"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</row>
    <row r="335" spans="5:26" ht="14.25" x14ac:dyDescent="0.2"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</row>
    <row r="336" spans="5:26" ht="14.25" x14ac:dyDescent="0.2"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</row>
    <row r="337" spans="5:26" ht="14.25" x14ac:dyDescent="0.2"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</row>
    <row r="338" spans="5:26" ht="14.25" x14ac:dyDescent="0.2"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</row>
    <row r="339" spans="5:26" ht="14.25" x14ac:dyDescent="0.2"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</row>
    <row r="340" spans="5:26" ht="14.25" x14ac:dyDescent="0.2"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</row>
    <row r="341" spans="5:26" ht="14.25" x14ac:dyDescent="0.2"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</row>
    <row r="342" spans="5:26" ht="14.25" x14ac:dyDescent="0.2"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</row>
    <row r="343" spans="5:26" ht="14.25" x14ac:dyDescent="0.2"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</row>
    <row r="344" spans="5:26" ht="14.25" x14ac:dyDescent="0.2"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</row>
    <row r="345" spans="5:26" ht="14.25" x14ac:dyDescent="0.2"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</row>
    <row r="346" spans="5:26" ht="14.25" x14ac:dyDescent="0.2"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</row>
    <row r="347" spans="5:26" ht="14.25" x14ac:dyDescent="0.2"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</row>
    <row r="348" spans="5:26" ht="14.25" x14ac:dyDescent="0.2"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</row>
    <row r="349" spans="5:26" ht="14.25" x14ac:dyDescent="0.2"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</row>
    <row r="350" spans="5:26" ht="14.25" x14ac:dyDescent="0.2"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</row>
    <row r="351" spans="5:26" ht="14.25" x14ac:dyDescent="0.2"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</row>
    <row r="352" spans="5:26" ht="14.25" x14ac:dyDescent="0.2"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</row>
    <row r="353" spans="5:26" ht="14.25" x14ac:dyDescent="0.2"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</row>
    <row r="354" spans="5:26" ht="14.25" x14ac:dyDescent="0.2"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</row>
    <row r="355" spans="5:26" ht="14.25" x14ac:dyDescent="0.2"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</row>
    <row r="356" spans="5:26" ht="14.25" x14ac:dyDescent="0.2"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</row>
    <row r="357" spans="5:26" ht="14.25" x14ac:dyDescent="0.2"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</row>
    <row r="358" spans="5:26" ht="14.25" x14ac:dyDescent="0.2"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</row>
    <row r="359" spans="5:26" ht="14.25" x14ac:dyDescent="0.2"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</row>
    <row r="360" spans="5:26" ht="14.25" x14ac:dyDescent="0.2"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</row>
    <row r="361" spans="5:26" ht="14.25" x14ac:dyDescent="0.2"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</row>
    <row r="362" spans="5:26" ht="14.25" x14ac:dyDescent="0.2"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</row>
    <row r="363" spans="5:26" ht="14.25" x14ac:dyDescent="0.2"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</row>
    <row r="364" spans="5:26" ht="14.25" x14ac:dyDescent="0.2"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</row>
    <row r="365" spans="5:26" ht="14.25" x14ac:dyDescent="0.2"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</row>
    <row r="366" spans="5:26" ht="14.25" x14ac:dyDescent="0.2"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</row>
    <row r="367" spans="5:26" ht="14.25" x14ac:dyDescent="0.2"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</row>
    <row r="368" spans="5:26" ht="14.25" x14ac:dyDescent="0.2"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</row>
    <row r="369" spans="5:26" ht="14.25" x14ac:dyDescent="0.2"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</row>
    <row r="370" spans="5:26" ht="14.25" x14ac:dyDescent="0.2"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</row>
    <row r="371" spans="5:26" ht="14.25" x14ac:dyDescent="0.2"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</row>
    <row r="372" spans="5:26" ht="14.25" x14ac:dyDescent="0.2"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</row>
    <row r="373" spans="5:26" ht="14.25" x14ac:dyDescent="0.2"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</row>
    <row r="374" spans="5:26" ht="14.25" x14ac:dyDescent="0.2"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</row>
    <row r="375" spans="5:26" ht="14.25" x14ac:dyDescent="0.2"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</row>
    <row r="376" spans="5:26" ht="14.25" x14ac:dyDescent="0.2"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</row>
    <row r="377" spans="5:26" ht="14.25" x14ac:dyDescent="0.2"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</row>
    <row r="378" spans="5:26" ht="14.25" x14ac:dyDescent="0.2"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</row>
    <row r="379" spans="5:26" ht="14.25" x14ac:dyDescent="0.2"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</row>
    <row r="380" spans="5:26" ht="14.25" x14ac:dyDescent="0.2"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</row>
    <row r="381" spans="5:26" ht="14.25" x14ac:dyDescent="0.2"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</row>
    <row r="382" spans="5:26" ht="14.25" x14ac:dyDescent="0.2"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</row>
    <row r="383" spans="5:26" ht="14.25" x14ac:dyDescent="0.2"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</row>
    <row r="384" spans="5:26" ht="14.25" x14ac:dyDescent="0.2"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</row>
    <row r="385" spans="5:26" ht="14.25" x14ac:dyDescent="0.2"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</row>
    <row r="386" spans="5:26" ht="14.25" x14ac:dyDescent="0.2"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</row>
    <row r="387" spans="5:26" ht="14.25" x14ac:dyDescent="0.2"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</row>
    <row r="388" spans="5:26" ht="14.25" x14ac:dyDescent="0.2"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</row>
    <row r="389" spans="5:26" ht="14.25" x14ac:dyDescent="0.2"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</row>
    <row r="390" spans="5:26" ht="14.25" x14ac:dyDescent="0.2"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</row>
    <row r="391" spans="5:26" ht="14.25" x14ac:dyDescent="0.2"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</row>
    <row r="392" spans="5:26" ht="14.25" x14ac:dyDescent="0.2"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</row>
    <row r="393" spans="5:26" ht="14.25" x14ac:dyDescent="0.2"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</row>
    <row r="394" spans="5:26" ht="14.25" x14ac:dyDescent="0.2"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</row>
    <row r="395" spans="5:26" ht="14.25" x14ac:dyDescent="0.2"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</row>
    <row r="396" spans="5:26" ht="14.25" x14ac:dyDescent="0.2"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</row>
    <row r="397" spans="5:26" ht="14.25" x14ac:dyDescent="0.2"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</row>
    <row r="398" spans="5:26" ht="14.25" x14ac:dyDescent="0.2"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</row>
    <row r="399" spans="5:26" ht="14.25" x14ac:dyDescent="0.2"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</row>
    <row r="400" spans="5:26" ht="14.25" x14ac:dyDescent="0.2"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</row>
    <row r="401" spans="5:26" ht="14.25" x14ac:dyDescent="0.2"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</row>
    <row r="402" spans="5:26" ht="14.25" x14ac:dyDescent="0.2"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</row>
    <row r="403" spans="5:26" ht="14.25" x14ac:dyDescent="0.2"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</row>
    <row r="404" spans="5:26" ht="14.25" x14ac:dyDescent="0.2"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</row>
    <row r="405" spans="5:26" ht="14.25" x14ac:dyDescent="0.2"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</row>
    <row r="406" spans="5:26" ht="14.25" x14ac:dyDescent="0.2"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</row>
    <row r="407" spans="5:26" ht="14.25" x14ac:dyDescent="0.2"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</row>
    <row r="408" spans="5:26" ht="14.25" x14ac:dyDescent="0.2"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</row>
    <row r="409" spans="5:26" ht="14.25" x14ac:dyDescent="0.2"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</row>
    <row r="410" spans="5:26" ht="14.25" x14ac:dyDescent="0.2"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</row>
    <row r="411" spans="5:26" ht="14.25" x14ac:dyDescent="0.2"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</row>
    <row r="412" spans="5:26" ht="14.25" x14ac:dyDescent="0.2"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</row>
    <row r="413" spans="5:26" ht="14.25" x14ac:dyDescent="0.2"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</row>
    <row r="414" spans="5:26" ht="14.25" x14ac:dyDescent="0.2"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</row>
    <row r="415" spans="5:26" ht="14.25" x14ac:dyDescent="0.2"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</row>
    <row r="416" spans="5:26" ht="14.25" x14ac:dyDescent="0.2"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</row>
  </sheetData>
  <mergeCells count="25">
    <mergeCell ref="A28:B29"/>
    <mergeCell ref="C28:D29"/>
    <mergeCell ref="A12:B12"/>
    <mergeCell ref="A13:B13"/>
    <mergeCell ref="A14:B14"/>
    <mergeCell ref="A15:B15"/>
    <mergeCell ref="A16:B16"/>
    <mergeCell ref="A17:B17"/>
    <mergeCell ref="A18:B18"/>
    <mergeCell ref="A19:B19"/>
    <mergeCell ref="A20:C20"/>
    <mergeCell ref="A25:D25"/>
    <mergeCell ref="A26:D26"/>
    <mergeCell ref="A11:B11"/>
    <mergeCell ref="A2:D2"/>
    <mergeCell ref="A4:B4"/>
    <mergeCell ref="C4:D4"/>
    <mergeCell ref="A5:B5"/>
    <mergeCell ref="C5:D5"/>
    <mergeCell ref="A6:B6"/>
    <mergeCell ref="A7:B7"/>
    <mergeCell ref="C7:D7"/>
    <mergeCell ref="A8:D8"/>
    <mergeCell ref="A9:D9"/>
    <mergeCell ref="A10:B10"/>
  </mergeCells>
  <printOptions horizontalCentered="1" verticalCentered="1"/>
  <pageMargins left="0.51181102362204722" right="0.51181102362204722" top="1.3779527559055118" bottom="0.98425196850393704" header="0.31496062992125984" footer="0.51181102362204722"/>
  <pageSetup paperSize="9" scale="56" orientation="landscape" r:id="rId1"/>
  <headerFooter>
    <oddHeader>&amp;L
Referente a Concorrência Eletrônica n° 10/2024 &amp;C
Prefeitura Municipal de Catalão
CNPJ: 01.505.643/0001-50 &amp;R
Araguari - MG, 28 de maio de 2024</oddHeader>
    <oddFooter>&amp;RRua Nassin Agel Prefeitura - Setor Central - Catalão / GO
(64) 3441-5000 / licitacao@catalao.go.gov.br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8192A-3A7A-417D-8648-F69BDEB0942B}">
  <sheetPr>
    <pageSetUpPr fitToPage="1"/>
  </sheetPr>
  <dimension ref="A1:Z416"/>
  <sheetViews>
    <sheetView zoomScale="85" zoomScaleNormal="85" workbookViewId="0">
      <selection activeCell="E37" sqref="E37:I37"/>
    </sheetView>
  </sheetViews>
  <sheetFormatPr defaultRowHeight="12.75" x14ac:dyDescent="0.2"/>
  <cols>
    <col min="1" max="1" width="46.25" style="29" customWidth="1"/>
    <col min="2" max="2" width="47.875" style="29" customWidth="1"/>
    <col min="3" max="3" width="26.875" style="29" customWidth="1"/>
    <col min="4" max="4" width="26" style="29" customWidth="1"/>
    <col min="5" max="5" width="30.375" style="29" customWidth="1"/>
    <col min="6" max="13" width="9" style="29"/>
    <col min="14" max="17" width="10.125" style="29" customWidth="1"/>
    <col min="18" max="18" width="4.25" style="29" bestFit="1" customWidth="1"/>
    <col min="19" max="255" width="9" style="29"/>
    <col min="256" max="256" width="10" style="29" customWidth="1"/>
    <col min="257" max="257" width="26" style="29" customWidth="1"/>
    <col min="258" max="258" width="6.375" style="29" customWidth="1"/>
    <col min="259" max="259" width="4.875" style="29" customWidth="1"/>
    <col min="260" max="260" width="18.5" style="29" customWidth="1"/>
    <col min="261" max="261" width="7" style="29" customWidth="1"/>
    <col min="262" max="269" width="9" style="29"/>
    <col min="270" max="273" width="10.125" style="29" customWidth="1"/>
    <col min="274" max="274" width="4.25" style="29" bestFit="1" customWidth="1"/>
    <col min="275" max="511" width="9" style="29"/>
    <col min="512" max="512" width="10" style="29" customWidth="1"/>
    <col min="513" max="513" width="26" style="29" customWidth="1"/>
    <col min="514" max="514" width="6.375" style="29" customWidth="1"/>
    <col min="515" max="515" width="4.875" style="29" customWidth="1"/>
    <col min="516" max="516" width="18.5" style="29" customWidth="1"/>
    <col min="517" max="517" width="7" style="29" customWidth="1"/>
    <col min="518" max="525" width="9" style="29"/>
    <col min="526" max="529" width="10.125" style="29" customWidth="1"/>
    <col min="530" max="530" width="4.25" style="29" bestFit="1" customWidth="1"/>
    <col min="531" max="767" width="9" style="29"/>
    <col min="768" max="768" width="10" style="29" customWidth="1"/>
    <col min="769" max="769" width="26" style="29" customWidth="1"/>
    <col min="770" max="770" width="6.375" style="29" customWidth="1"/>
    <col min="771" max="771" width="4.875" style="29" customWidth="1"/>
    <col min="772" max="772" width="18.5" style="29" customWidth="1"/>
    <col min="773" max="773" width="7" style="29" customWidth="1"/>
    <col min="774" max="781" width="9" style="29"/>
    <col min="782" max="785" width="10.125" style="29" customWidth="1"/>
    <col min="786" max="786" width="4.25" style="29" bestFit="1" customWidth="1"/>
    <col min="787" max="1023" width="9" style="29"/>
    <col min="1024" max="1024" width="10" style="29" customWidth="1"/>
    <col min="1025" max="1025" width="26" style="29" customWidth="1"/>
    <col min="1026" max="1026" width="6.375" style="29" customWidth="1"/>
    <col min="1027" max="1027" width="4.875" style="29" customWidth="1"/>
    <col min="1028" max="1028" width="18.5" style="29" customWidth="1"/>
    <col min="1029" max="1029" width="7" style="29" customWidth="1"/>
    <col min="1030" max="1037" width="9" style="29"/>
    <col min="1038" max="1041" width="10.125" style="29" customWidth="1"/>
    <col min="1042" max="1042" width="4.25" style="29" bestFit="1" customWidth="1"/>
    <col min="1043" max="1279" width="9" style="29"/>
    <col min="1280" max="1280" width="10" style="29" customWidth="1"/>
    <col min="1281" max="1281" width="26" style="29" customWidth="1"/>
    <col min="1282" max="1282" width="6.375" style="29" customWidth="1"/>
    <col min="1283" max="1283" width="4.875" style="29" customWidth="1"/>
    <col min="1284" max="1284" width="18.5" style="29" customWidth="1"/>
    <col min="1285" max="1285" width="7" style="29" customWidth="1"/>
    <col min="1286" max="1293" width="9" style="29"/>
    <col min="1294" max="1297" width="10.125" style="29" customWidth="1"/>
    <col min="1298" max="1298" width="4.25" style="29" bestFit="1" customWidth="1"/>
    <col min="1299" max="1535" width="9" style="29"/>
    <col min="1536" max="1536" width="10" style="29" customWidth="1"/>
    <col min="1537" max="1537" width="26" style="29" customWidth="1"/>
    <col min="1538" max="1538" width="6.375" style="29" customWidth="1"/>
    <col min="1539" max="1539" width="4.875" style="29" customWidth="1"/>
    <col min="1540" max="1540" width="18.5" style="29" customWidth="1"/>
    <col min="1541" max="1541" width="7" style="29" customWidth="1"/>
    <col min="1542" max="1549" width="9" style="29"/>
    <col min="1550" max="1553" width="10.125" style="29" customWidth="1"/>
    <col min="1554" max="1554" width="4.25" style="29" bestFit="1" customWidth="1"/>
    <col min="1555" max="1791" width="9" style="29"/>
    <col min="1792" max="1792" width="10" style="29" customWidth="1"/>
    <col min="1793" max="1793" width="26" style="29" customWidth="1"/>
    <col min="1794" max="1794" width="6.375" style="29" customWidth="1"/>
    <col min="1795" max="1795" width="4.875" style="29" customWidth="1"/>
    <col min="1796" max="1796" width="18.5" style="29" customWidth="1"/>
    <col min="1797" max="1797" width="7" style="29" customWidth="1"/>
    <col min="1798" max="1805" width="9" style="29"/>
    <col min="1806" max="1809" width="10.125" style="29" customWidth="1"/>
    <col min="1810" max="1810" width="4.25" style="29" bestFit="1" customWidth="1"/>
    <col min="1811" max="2047" width="9" style="29"/>
    <col min="2048" max="2048" width="10" style="29" customWidth="1"/>
    <col min="2049" max="2049" width="26" style="29" customWidth="1"/>
    <col min="2050" max="2050" width="6.375" style="29" customWidth="1"/>
    <col min="2051" max="2051" width="4.875" style="29" customWidth="1"/>
    <col min="2052" max="2052" width="18.5" style="29" customWidth="1"/>
    <col min="2053" max="2053" width="7" style="29" customWidth="1"/>
    <col min="2054" max="2061" width="9" style="29"/>
    <col min="2062" max="2065" width="10.125" style="29" customWidth="1"/>
    <col min="2066" max="2066" width="4.25" style="29" bestFit="1" customWidth="1"/>
    <col min="2067" max="2303" width="9" style="29"/>
    <col min="2304" max="2304" width="10" style="29" customWidth="1"/>
    <col min="2305" max="2305" width="26" style="29" customWidth="1"/>
    <col min="2306" max="2306" width="6.375" style="29" customWidth="1"/>
    <col min="2307" max="2307" width="4.875" style="29" customWidth="1"/>
    <col min="2308" max="2308" width="18.5" style="29" customWidth="1"/>
    <col min="2309" max="2309" width="7" style="29" customWidth="1"/>
    <col min="2310" max="2317" width="9" style="29"/>
    <col min="2318" max="2321" width="10.125" style="29" customWidth="1"/>
    <col min="2322" max="2322" width="4.25" style="29" bestFit="1" customWidth="1"/>
    <col min="2323" max="2559" width="9" style="29"/>
    <col min="2560" max="2560" width="10" style="29" customWidth="1"/>
    <col min="2561" max="2561" width="26" style="29" customWidth="1"/>
    <col min="2562" max="2562" width="6.375" style="29" customWidth="1"/>
    <col min="2563" max="2563" width="4.875" style="29" customWidth="1"/>
    <col min="2564" max="2564" width="18.5" style="29" customWidth="1"/>
    <col min="2565" max="2565" width="7" style="29" customWidth="1"/>
    <col min="2566" max="2573" width="9" style="29"/>
    <col min="2574" max="2577" width="10.125" style="29" customWidth="1"/>
    <col min="2578" max="2578" width="4.25" style="29" bestFit="1" customWidth="1"/>
    <col min="2579" max="2815" width="9" style="29"/>
    <col min="2816" max="2816" width="10" style="29" customWidth="1"/>
    <col min="2817" max="2817" width="26" style="29" customWidth="1"/>
    <col min="2818" max="2818" width="6.375" style="29" customWidth="1"/>
    <col min="2819" max="2819" width="4.875" style="29" customWidth="1"/>
    <col min="2820" max="2820" width="18.5" style="29" customWidth="1"/>
    <col min="2821" max="2821" width="7" style="29" customWidth="1"/>
    <col min="2822" max="2829" width="9" style="29"/>
    <col min="2830" max="2833" width="10.125" style="29" customWidth="1"/>
    <col min="2834" max="2834" width="4.25" style="29" bestFit="1" customWidth="1"/>
    <col min="2835" max="3071" width="9" style="29"/>
    <col min="3072" max="3072" width="10" style="29" customWidth="1"/>
    <col min="3073" max="3073" width="26" style="29" customWidth="1"/>
    <col min="3074" max="3074" width="6.375" style="29" customWidth="1"/>
    <col min="3075" max="3075" width="4.875" style="29" customWidth="1"/>
    <col min="3076" max="3076" width="18.5" style="29" customWidth="1"/>
    <col min="3077" max="3077" width="7" style="29" customWidth="1"/>
    <col min="3078" max="3085" width="9" style="29"/>
    <col min="3086" max="3089" width="10.125" style="29" customWidth="1"/>
    <col min="3090" max="3090" width="4.25" style="29" bestFit="1" customWidth="1"/>
    <col min="3091" max="3327" width="9" style="29"/>
    <col min="3328" max="3328" width="10" style="29" customWidth="1"/>
    <col min="3329" max="3329" width="26" style="29" customWidth="1"/>
    <col min="3330" max="3330" width="6.375" style="29" customWidth="1"/>
    <col min="3331" max="3331" width="4.875" style="29" customWidth="1"/>
    <col min="3332" max="3332" width="18.5" style="29" customWidth="1"/>
    <col min="3333" max="3333" width="7" style="29" customWidth="1"/>
    <col min="3334" max="3341" width="9" style="29"/>
    <col min="3342" max="3345" width="10.125" style="29" customWidth="1"/>
    <col min="3346" max="3346" width="4.25" style="29" bestFit="1" customWidth="1"/>
    <col min="3347" max="3583" width="9" style="29"/>
    <col min="3584" max="3584" width="10" style="29" customWidth="1"/>
    <col min="3585" max="3585" width="26" style="29" customWidth="1"/>
    <col min="3586" max="3586" width="6.375" style="29" customWidth="1"/>
    <col min="3587" max="3587" width="4.875" style="29" customWidth="1"/>
    <col min="3588" max="3588" width="18.5" style="29" customWidth="1"/>
    <col min="3589" max="3589" width="7" style="29" customWidth="1"/>
    <col min="3590" max="3597" width="9" style="29"/>
    <col min="3598" max="3601" width="10.125" style="29" customWidth="1"/>
    <col min="3602" max="3602" width="4.25" style="29" bestFit="1" customWidth="1"/>
    <col min="3603" max="3839" width="9" style="29"/>
    <col min="3840" max="3840" width="10" style="29" customWidth="1"/>
    <col min="3841" max="3841" width="26" style="29" customWidth="1"/>
    <col min="3842" max="3842" width="6.375" style="29" customWidth="1"/>
    <col min="3843" max="3843" width="4.875" style="29" customWidth="1"/>
    <col min="3844" max="3844" width="18.5" style="29" customWidth="1"/>
    <col min="3845" max="3845" width="7" style="29" customWidth="1"/>
    <col min="3846" max="3853" width="9" style="29"/>
    <col min="3854" max="3857" width="10.125" style="29" customWidth="1"/>
    <col min="3858" max="3858" width="4.25" style="29" bestFit="1" customWidth="1"/>
    <col min="3859" max="4095" width="9" style="29"/>
    <col min="4096" max="4096" width="10" style="29" customWidth="1"/>
    <col min="4097" max="4097" width="26" style="29" customWidth="1"/>
    <col min="4098" max="4098" width="6.375" style="29" customWidth="1"/>
    <col min="4099" max="4099" width="4.875" style="29" customWidth="1"/>
    <col min="4100" max="4100" width="18.5" style="29" customWidth="1"/>
    <col min="4101" max="4101" width="7" style="29" customWidth="1"/>
    <col min="4102" max="4109" width="9" style="29"/>
    <col min="4110" max="4113" width="10.125" style="29" customWidth="1"/>
    <col min="4114" max="4114" width="4.25" style="29" bestFit="1" customWidth="1"/>
    <col min="4115" max="4351" width="9" style="29"/>
    <col min="4352" max="4352" width="10" style="29" customWidth="1"/>
    <col min="4353" max="4353" width="26" style="29" customWidth="1"/>
    <col min="4354" max="4354" width="6.375" style="29" customWidth="1"/>
    <col min="4355" max="4355" width="4.875" style="29" customWidth="1"/>
    <col min="4356" max="4356" width="18.5" style="29" customWidth="1"/>
    <col min="4357" max="4357" width="7" style="29" customWidth="1"/>
    <col min="4358" max="4365" width="9" style="29"/>
    <col min="4366" max="4369" width="10.125" style="29" customWidth="1"/>
    <col min="4370" max="4370" width="4.25" style="29" bestFit="1" customWidth="1"/>
    <col min="4371" max="4607" width="9" style="29"/>
    <col min="4608" max="4608" width="10" style="29" customWidth="1"/>
    <col min="4609" max="4609" width="26" style="29" customWidth="1"/>
    <col min="4610" max="4610" width="6.375" style="29" customWidth="1"/>
    <col min="4611" max="4611" width="4.875" style="29" customWidth="1"/>
    <col min="4612" max="4612" width="18.5" style="29" customWidth="1"/>
    <col min="4613" max="4613" width="7" style="29" customWidth="1"/>
    <col min="4614" max="4621" width="9" style="29"/>
    <col min="4622" max="4625" width="10.125" style="29" customWidth="1"/>
    <col min="4626" max="4626" width="4.25" style="29" bestFit="1" customWidth="1"/>
    <col min="4627" max="4863" width="9" style="29"/>
    <col min="4864" max="4864" width="10" style="29" customWidth="1"/>
    <col min="4865" max="4865" width="26" style="29" customWidth="1"/>
    <col min="4866" max="4866" width="6.375" style="29" customWidth="1"/>
    <col min="4867" max="4867" width="4.875" style="29" customWidth="1"/>
    <col min="4868" max="4868" width="18.5" style="29" customWidth="1"/>
    <col min="4869" max="4869" width="7" style="29" customWidth="1"/>
    <col min="4870" max="4877" width="9" style="29"/>
    <col min="4878" max="4881" width="10.125" style="29" customWidth="1"/>
    <col min="4882" max="4882" width="4.25" style="29" bestFit="1" customWidth="1"/>
    <col min="4883" max="5119" width="9" style="29"/>
    <col min="5120" max="5120" width="10" style="29" customWidth="1"/>
    <col min="5121" max="5121" width="26" style="29" customWidth="1"/>
    <col min="5122" max="5122" width="6.375" style="29" customWidth="1"/>
    <col min="5123" max="5123" width="4.875" style="29" customWidth="1"/>
    <col min="5124" max="5124" width="18.5" style="29" customWidth="1"/>
    <col min="5125" max="5125" width="7" style="29" customWidth="1"/>
    <col min="5126" max="5133" width="9" style="29"/>
    <col min="5134" max="5137" width="10.125" style="29" customWidth="1"/>
    <col min="5138" max="5138" width="4.25" style="29" bestFit="1" customWidth="1"/>
    <col min="5139" max="5375" width="9" style="29"/>
    <col min="5376" max="5376" width="10" style="29" customWidth="1"/>
    <col min="5377" max="5377" width="26" style="29" customWidth="1"/>
    <col min="5378" max="5378" width="6.375" style="29" customWidth="1"/>
    <col min="5379" max="5379" width="4.875" style="29" customWidth="1"/>
    <col min="5380" max="5380" width="18.5" style="29" customWidth="1"/>
    <col min="5381" max="5381" width="7" style="29" customWidth="1"/>
    <col min="5382" max="5389" width="9" style="29"/>
    <col min="5390" max="5393" width="10.125" style="29" customWidth="1"/>
    <col min="5394" max="5394" width="4.25" style="29" bestFit="1" customWidth="1"/>
    <col min="5395" max="5631" width="9" style="29"/>
    <col min="5632" max="5632" width="10" style="29" customWidth="1"/>
    <col min="5633" max="5633" width="26" style="29" customWidth="1"/>
    <col min="5634" max="5634" width="6.375" style="29" customWidth="1"/>
    <col min="5635" max="5635" width="4.875" style="29" customWidth="1"/>
    <col min="5636" max="5636" width="18.5" style="29" customWidth="1"/>
    <col min="5637" max="5637" width="7" style="29" customWidth="1"/>
    <col min="5638" max="5645" width="9" style="29"/>
    <col min="5646" max="5649" width="10.125" style="29" customWidth="1"/>
    <col min="5650" max="5650" width="4.25" style="29" bestFit="1" customWidth="1"/>
    <col min="5651" max="5887" width="9" style="29"/>
    <col min="5888" max="5888" width="10" style="29" customWidth="1"/>
    <col min="5889" max="5889" width="26" style="29" customWidth="1"/>
    <col min="5890" max="5890" width="6.375" style="29" customWidth="1"/>
    <col min="5891" max="5891" width="4.875" style="29" customWidth="1"/>
    <col min="5892" max="5892" width="18.5" style="29" customWidth="1"/>
    <col min="5893" max="5893" width="7" style="29" customWidth="1"/>
    <col min="5894" max="5901" width="9" style="29"/>
    <col min="5902" max="5905" width="10.125" style="29" customWidth="1"/>
    <col min="5906" max="5906" width="4.25" style="29" bestFit="1" customWidth="1"/>
    <col min="5907" max="6143" width="9" style="29"/>
    <col min="6144" max="6144" width="10" style="29" customWidth="1"/>
    <col min="6145" max="6145" width="26" style="29" customWidth="1"/>
    <col min="6146" max="6146" width="6.375" style="29" customWidth="1"/>
    <col min="6147" max="6147" width="4.875" style="29" customWidth="1"/>
    <col min="6148" max="6148" width="18.5" style="29" customWidth="1"/>
    <col min="6149" max="6149" width="7" style="29" customWidth="1"/>
    <col min="6150" max="6157" width="9" style="29"/>
    <col min="6158" max="6161" width="10.125" style="29" customWidth="1"/>
    <col min="6162" max="6162" width="4.25" style="29" bestFit="1" customWidth="1"/>
    <col min="6163" max="6399" width="9" style="29"/>
    <col min="6400" max="6400" width="10" style="29" customWidth="1"/>
    <col min="6401" max="6401" width="26" style="29" customWidth="1"/>
    <col min="6402" max="6402" width="6.375" style="29" customWidth="1"/>
    <col min="6403" max="6403" width="4.875" style="29" customWidth="1"/>
    <col min="6404" max="6404" width="18.5" style="29" customWidth="1"/>
    <col min="6405" max="6405" width="7" style="29" customWidth="1"/>
    <col min="6406" max="6413" width="9" style="29"/>
    <col min="6414" max="6417" width="10.125" style="29" customWidth="1"/>
    <col min="6418" max="6418" width="4.25" style="29" bestFit="1" customWidth="1"/>
    <col min="6419" max="6655" width="9" style="29"/>
    <col min="6656" max="6656" width="10" style="29" customWidth="1"/>
    <col min="6657" max="6657" width="26" style="29" customWidth="1"/>
    <col min="6658" max="6658" width="6.375" style="29" customWidth="1"/>
    <col min="6659" max="6659" width="4.875" style="29" customWidth="1"/>
    <col min="6660" max="6660" width="18.5" style="29" customWidth="1"/>
    <col min="6661" max="6661" width="7" style="29" customWidth="1"/>
    <col min="6662" max="6669" width="9" style="29"/>
    <col min="6670" max="6673" width="10.125" style="29" customWidth="1"/>
    <col min="6674" max="6674" width="4.25" style="29" bestFit="1" customWidth="1"/>
    <col min="6675" max="6911" width="9" style="29"/>
    <col min="6912" max="6912" width="10" style="29" customWidth="1"/>
    <col min="6913" max="6913" width="26" style="29" customWidth="1"/>
    <col min="6914" max="6914" width="6.375" style="29" customWidth="1"/>
    <col min="6915" max="6915" width="4.875" style="29" customWidth="1"/>
    <col min="6916" max="6916" width="18.5" style="29" customWidth="1"/>
    <col min="6917" max="6917" width="7" style="29" customWidth="1"/>
    <col min="6918" max="6925" width="9" style="29"/>
    <col min="6926" max="6929" width="10.125" style="29" customWidth="1"/>
    <col min="6930" max="6930" width="4.25" style="29" bestFit="1" customWidth="1"/>
    <col min="6931" max="7167" width="9" style="29"/>
    <col min="7168" max="7168" width="10" style="29" customWidth="1"/>
    <col min="7169" max="7169" width="26" style="29" customWidth="1"/>
    <col min="7170" max="7170" width="6.375" style="29" customWidth="1"/>
    <col min="7171" max="7171" width="4.875" style="29" customWidth="1"/>
    <col min="7172" max="7172" width="18.5" style="29" customWidth="1"/>
    <col min="7173" max="7173" width="7" style="29" customWidth="1"/>
    <col min="7174" max="7181" width="9" style="29"/>
    <col min="7182" max="7185" width="10.125" style="29" customWidth="1"/>
    <col min="7186" max="7186" width="4.25" style="29" bestFit="1" customWidth="1"/>
    <col min="7187" max="7423" width="9" style="29"/>
    <col min="7424" max="7424" width="10" style="29" customWidth="1"/>
    <col min="7425" max="7425" width="26" style="29" customWidth="1"/>
    <col min="7426" max="7426" width="6.375" style="29" customWidth="1"/>
    <col min="7427" max="7427" width="4.875" style="29" customWidth="1"/>
    <col min="7428" max="7428" width="18.5" style="29" customWidth="1"/>
    <col min="7429" max="7429" width="7" style="29" customWidth="1"/>
    <col min="7430" max="7437" width="9" style="29"/>
    <col min="7438" max="7441" width="10.125" style="29" customWidth="1"/>
    <col min="7442" max="7442" width="4.25" style="29" bestFit="1" customWidth="1"/>
    <col min="7443" max="7679" width="9" style="29"/>
    <col min="7680" max="7680" width="10" style="29" customWidth="1"/>
    <col min="7681" max="7681" width="26" style="29" customWidth="1"/>
    <col min="7682" max="7682" width="6.375" style="29" customWidth="1"/>
    <col min="7683" max="7683" width="4.875" style="29" customWidth="1"/>
    <col min="7684" max="7684" width="18.5" style="29" customWidth="1"/>
    <col min="7685" max="7685" width="7" style="29" customWidth="1"/>
    <col min="7686" max="7693" width="9" style="29"/>
    <col min="7694" max="7697" width="10.125" style="29" customWidth="1"/>
    <col min="7698" max="7698" width="4.25" style="29" bestFit="1" customWidth="1"/>
    <col min="7699" max="7935" width="9" style="29"/>
    <col min="7936" max="7936" width="10" style="29" customWidth="1"/>
    <col min="7937" max="7937" width="26" style="29" customWidth="1"/>
    <col min="7938" max="7938" width="6.375" style="29" customWidth="1"/>
    <col min="7939" max="7939" width="4.875" style="29" customWidth="1"/>
    <col min="7940" max="7940" width="18.5" style="29" customWidth="1"/>
    <col min="7941" max="7941" width="7" style="29" customWidth="1"/>
    <col min="7942" max="7949" width="9" style="29"/>
    <col min="7950" max="7953" width="10.125" style="29" customWidth="1"/>
    <col min="7954" max="7954" width="4.25" style="29" bestFit="1" customWidth="1"/>
    <col min="7955" max="8191" width="9" style="29"/>
    <col min="8192" max="8192" width="10" style="29" customWidth="1"/>
    <col min="8193" max="8193" width="26" style="29" customWidth="1"/>
    <col min="8194" max="8194" width="6.375" style="29" customWidth="1"/>
    <col min="8195" max="8195" width="4.875" style="29" customWidth="1"/>
    <col min="8196" max="8196" width="18.5" style="29" customWidth="1"/>
    <col min="8197" max="8197" width="7" style="29" customWidth="1"/>
    <col min="8198" max="8205" width="9" style="29"/>
    <col min="8206" max="8209" width="10.125" style="29" customWidth="1"/>
    <col min="8210" max="8210" width="4.25" style="29" bestFit="1" customWidth="1"/>
    <col min="8211" max="8447" width="9" style="29"/>
    <col min="8448" max="8448" width="10" style="29" customWidth="1"/>
    <col min="8449" max="8449" width="26" style="29" customWidth="1"/>
    <col min="8450" max="8450" width="6.375" style="29" customWidth="1"/>
    <col min="8451" max="8451" width="4.875" style="29" customWidth="1"/>
    <col min="8452" max="8452" width="18.5" style="29" customWidth="1"/>
    <col min="8453" max="8453" width="7" style="29" customWidth="1"/>
    <col min="8454" max="8461" width="9" style="29"/>
    <col min="8462" max="8465" width="10.125" style="29" customWidth="1"/>
    <col min="8466" max="8466" width="4.25" style="29" bestFit="1" customWidth="1"/>
    <col min="8467" max="8703" width="9" style="29"/>
    <col min="8704" max="8704" width="10" style="29" customWidth="1"/>
    <col min="8705" max="8705" width="26" style="29" customWidth="1"/>
    <col min="8706" max="8706" width="6.375" style="29" customWidth="1"/>
    <col min="8707" max="8707" width="4.875" style="29" customWidth="1"/>
    <col min="8708" max="8708" width="18.5" style="29" customWidth="1"/>
    <col min="8709" max="8709" width="7" style="29" customWidth="1"/>
    <col min="8710" max="8717" width="9" style="29"/>
    <col min="8718" max="8721" width="10.125" style="29" customWidth="1"/>
    <col min="8722" max="8722" width="4.25" style="29" bestFit="1" customWidth="1"/>
    <col min="8723" max="8959" width="9" style="29"/>
    <col min="8960" max="8960" width="10" style="29" customWidth="1"/>
    <col min="8961" max="8961" width="26" style="29" customWidth="1"/>
    <col min="8962" max="8962" width="6.375" style="29" customWidth="1"/>
    <col min="8963" max="8963" width="4.875" style="29" customWidth="1"/>
    <col min="8964" max="8964" width="18.5" style="29" customWidth="1"/>
    <col min="8965" max="8965" width="7" style="29" customWidth="1"/>
    <col min="8966" max="8973" width="9" style="29"/>
    <col min="8974" max="8977" width="10.125" style="29" customWidth="1"/>
    <col min="8978" max="8978" width="4.25" style="29" bestFit="1" customWidth="1"/>
    <col min="8979" max="9215" width="9" style="29"/>
    <col min="9216" max="9216" width="10" style="29" customWidth="1"/>
    <col min="9217" max="9217" width="26" style="29" customWidth="1"/>
    <col min="9218" max="9218" width="6.375" style="29" customWidth="1"/>
    <col min="9219" max="9219" width="4.875" style="29" customWidth="1"/>
    <col min="9220" max="9220" width="18.5" style="29" customWidth="1"/>
    <col min="9221" max="9221" width="7" style="29" customWidth="1"/>
    <col min="9222" max="9229" width="9" style="29"/>
    <col min="9230" max="9233" width="10.125" style="29" customWidth="1"/>
    <col min="9234" max="9234" width="4.25" style="29" bestFit="1" customWidth="1"/>
    <col min="9235" max="9471" width="9" style="29"/>
    <col min="9472" max="9472" width="10" style="29" customWidth="1"/>
    <col min="9473" max="9473" width="26" style="29" customWidth="1"/>
    <col min="9474" max="9474" width="6.375" style="29" customWidth="1"/>
    <col min="9475" max="9475" width="4.875" style="29" customWidth="1"/>
    <col min="9476" max="9476" width="18.5" style="29" customWidth="1"/>
    <col min="9477" max="9477" width="7" style="29" customWidth="1"/>
    <col min="9478" max="9485" width="9" style="29"/>
    <col min="9486" max="9489" width="10.125" style="29" customWidth="1"/>
    <col min="9490" max="9490" width="4.25" style="29" bestFit="1" customWidth="1"/>
    <col min="9491" max="9727" width="9" style="29"/>
    <col min="9728" max="9728" width="10" style="29" customWidth="1"/>
    <col min="9729" max="9729" width="26" style="29" customWidth="1"/>
    <col min="9730" max="9730" width="6.375" style="29" customWidth="1"/>
    <col min="9731" max="9731" width="4.875" style="29" customWidth="1"/>
    <col min="9732" max="9732" width="18.5" style="29" customWidth="1"/>
    <col min="9733" max="9733" width="7" style="29" customWidth="1"/>
    <col min="9734" max="9741" width="9" style="29"/>
    <col min="9742" max="9745" width="10.125" style="29" customWidth="1"/>
    <col min="9746" max="9746" width="4.25" style="29" bestFit="1" customWidth="1"/>
    <col min="9747" max="9983" width="9" style="29"/>
    <col min="9984" max="9984" width="10" style="29" customWidth="1"/>
    <col min="9985" max="9985" width="26" style="29" customWidth="1"/>
    <col min="9986" max="9986" width="6.375" style="29" customWidth="1"/>
    <col min="9987" max="9987" width="4.875" style="29" customWidth="1"/>
    <col min="9988" max="9988" width="18.5" style="29" customWidth="1"/>
    <col min="9989" max="9989" width="7" style="29" customWidth="1"/>
    <col min="9990" max="9997" width="9" style="29"/>
    <col min="9998" max="10001" width="10.125" style="29" customWidth="1"/>
    <col min="10002" max="10002" width="4.25" style="29" bestFit="1" customWidth="1"/>
    <col min="10003" max="10239" width="9" style="29"/>
    <col min="10240" max="10240" width="10" style="29" customWidth="1"/>
    <col min="10241" max="10241" width="26" style="29" customWidth="1"/>
    <col min="10242" max="10242" width="6.375" style="29" customWidth="1"/>
    <col min="10243" max="10243" width="4.875" style="29" customWidth="1"/>
    <col min="10244" max="10244" width="18.5" style="29" customWidth="1"/>
    <col min="10245" max="10245" width="7" style="29" customWidth="1"/>
    <col min="10246" max="10253" width="9" style="29"/>
    <col min="10254" max="10257" width="10.125" style="29" customWidth="1"/>
    <col min="10258" max="10258" width="4.25" style="29" bestFit="1" customWidth="1"/>
    <col min="10259" max="10495" width="9" style="29"/>
    <col min="10496" max="10496" width="10" style="29" customWidth="1"/>
    <col min="10497" max="10497" width="26" style="29" customWidth="1"/>
    <col min="10498" max="10498" width="6.375" style="29" customWidth="1"/>
    <col min="10499" max="10499" width="4.875" style="29" customWidth="1"/>
    <col min="10500" max="10500" width="18.5" style="29" customWidth="1"/>
    <col min="10501" max="10501" width="7" style="29" customWidth="1"/>
    <col min="10502" max="10509" width="9" style="29"/>
    <col min="10510" max="10513" width="10.125" style="29" customWidth="1"/>
    <col min="10514" max="10514" width="4.25" style="29" bestFit="1" customWidth="1"/>
    <col min="10515" max="10751" width="9" style="29"/>
    <col min="10752" max="10752" width="10" style="29" customWidth="1"/>
    <col min="10753" max="10753" width="26" style="29" customWidth="1"/>
    <col min="10754" max="10754" width="6.375" style="29" customWidth="1"/>
    <col min="10755" max="10755" width="4.875" style="29" customWidth="1"/>
    <col min="10756" max="10756" width="18.5" style="29" customWidth="1"/>
    <col min="10757" max="10757" width="7" style="29" customWidth="1"/>
    <col min="10758" max="10765" width="9" style="29"/>
    <col min="10766" max="10769" width="10.125" style="29" customWidth="1"/>
    <col min="10770" max="10770" width="4.25" style="29" bestFit="1" customWidth="1"/>
    <col min="10771" max="11007" width="9" style="29"/>
    <col min="11008" max="11008" width="10" style="29" customWidth="1"/>
    <col min="11009" max="11009" width="26" style="29" customWidth="1"/>
    <col min="11010" max="11010" width="6.375" style="29" customWidth="1"/>
    <col min="11011" max="11011" width="4.875" style="29" customWidth="1"/>
    <col min="11012" max="11012" width="18.5" style="29" customWidth="1"/>
    <col min="11013" max="11013" width="7" style="29" customWidth="1"/>
    <col min="11014" max="11021" width="9" style="29"/>
    <col min="11022" max="11025" width="10.125" style="29" customWidth="1"/>
    <col min="11026" max="11026" width="4.25" style="29" bestFit="1" customWidth="1"/>
    <col min="11027" max="11263" width="9" style="29"/>
    <col min="11264" max="11264" width="10" style="29" customWidth="1"/>
    <col min="11265" max="11265" width="26" style="29" customWidth="1"/>
    <col min="11266" max="11266" width="6.375" style="29" customWidth="1"/>
    <col min="11267" max="11267" width="4.875" style="29" customWidth="1"/>
    <col min="11268" max="11268" width="18.5" style="29" customWidth="1"/>
    <col min="11269" max="11269" width="7" style="29" customWidth="1"/>
    <col min="11270" max="11277" width="9" style="29"/>
    <col min="11278" max="11281" width="10.125" style="29" customWidth="1"/>
    <col min="11282" max="11282" width="4.25" style="29" bestFit="1" customWidth="1"/>
    <col min="11283" max="11519" width="9" style="29"/>
    <col min="11520" max="11520" width="10" style="29" customWidth="1"/>
    <col min="11521" max="11521" width="26" style="29" customWidth="1"/>
    <col min="11522" max="11522" width="6.375" style="29" customWidth="1"/>
    <col min="11523" max="11523" width="4.875" style="29" customWidth="1"/>
    <col min="11524" max="11524" width="18.5" style="29" customWidth="1"/>
    <col min="11525" max="11525" width="7" style="29" customWidth="1"/>
    <col min="11526" max="11533" width="9" style="29"/>
    <col min="11534" max="11537" width="10.125" style="29" customWidth="1"/>
    <col min="11538" max="11538" width="4.25" style="29" bestFit="1" customWidth="1"/>
    <col min="11539" max="11775" width="9" style="29"/>
    <col min="11776" max="11776" width="10" style="29" customWidth="1"/>
    <col min="11777" max="11777" width="26" style="29" customWidth="1"/>
    <col min="11778" max="11778" width="6.375" style="29" customWidth="1"/>
    <col min="11779" max="11779" width="4.875" style="29" customWidth="1"/>
    <col min="11780" max="11780" width="18.5" style="29" customWidth="1"/>
    <col min="11781" max="11781" width="7" style="29" customWidth="1"/>
    <col min="11782" max="11789" width="9" style="29"/>
    <col min="11790" max="11793" width="10.125" style="29" customWidth="1"/>
    <col min="11794" max="11794" width="4.25" style="29" bestFit="1" customWidth="1"/>
    <col min="11795" max="12031" width="9" style="29"/>
    <col min="12032" max="12032" width="10" style="29" customWidth="1"/>
    <col min="12033" max="12033" width="26" style="29" customWidth="1"/>
    <col min="12034" max="12034" width="6.375" style="29" customWidth="1"/>
    <col min="12035" max="12035" width="4.875" style="29" customWidth="1"/>
    <col min="12036" max="12036" width="18.5" style="29" customWidth="1"/>
    <col min="12037" max="12037" width="7" style="29" customWidth="1"/>
    <col min="12038" max="12045" width="9" style="29"/>
    <col min="12046" max="12049" width="10.125" style="29" customWidth="1"/>
    <col min="12050" max="12050" width="4.25" style="29" bestFit="1" customWidth="1"/>
    <col min="12051" max="12287" width="9" style="29"/>
    <col min="12288" max="12288" width="10" style="29" customWidth="1"/>
    <col min="12289" max="12289" width="26" style="29" customWidth="1"/>
    <col min="12290" max="12290" width="6.375" style="29" customWidth="1"/>
    <col min="12291" max="12291" width="4.875" style="29" customWidth="1"/>
    <col min="12292" max="12292" width="18.5" style="29" customWidth="1"/>
    <col min="12293" max="12293" width="7" style="29" customWidth="1"/>
    <col min="12294" max="12301" width="9" style="29"/>
    <col min="12302" max="12305" width="10.125" style="29" customWidth="1"/>
    <col min="12306" max="12306" width="4.25" style="29" bestFit="1" customWidth="1"/>
    <col min="12307" max="12543" width="9" style="29"/>
    <col min="12544" max="12544" width="10" style="29" customWidth="1"/>
    <col min="12545" max="12545" width="26" style="29" customWidth="1"/>
    <col min="12546" max="12546" width="6.375" style="29" customWidth="1"/>
    <col min="12547" max="12547" width="4.875" style="29" customWidth="1"/>
    <col min="12548" max="12548" width="18.5" style="29" customWidth="1"/>
    <col min="12549" max="12549" width="7" style="29" customWidth="1"/>
    <col min="12550" max="12557" width="9" style="29"/>
    <col min="12558" max="12561" width="10.125" style="29" customWidth="1"/>
    <col min="12562" max="12562" width="4.25" style="29" bestFit="1" customWidth="1"/>
    <col min="12563" max="12799" width="9" style="29"/>
    <col min="12800" max="12800" width="10" style="29" customWidth="1"/>
    <col min="12801" max="12801" width="26" style="29" customWidth="1"/>
    <col min="12802" max="12802" width="6.375" style="29" customWidth="1"/>
    <col min="12803" max="12803" width="4.875" style="29" customWidth="1"/>
    <col min="12804" max="12804" width="18.5" style="29" customWidth="1"/>
    <col min="12805" max="12805" width="7" style="29" customWidth="1"/>
    <col min="12806" max="12813" width="9" style="29"/>
    <col min="12814" max="12817" width="10.125" style="29" customWidth="1"/>
    <col min="12818" max="12818" width="4.25" style="29" bestFit="1" customWidth="1"/>
    <col min="12819" max="13055" width="9" style="29"/>
    <col min="13056" max="13056" width="10" style="29" customWidth="1"/>
    <col min="13057" max="13057" width="26" style="29" customWidth="1"/>
    <col min="13058" max="13058" width="6.375" style="29" customWidth="1"/>
    <col min="13059" max="13059" width="4.875" style="29" customWidth="1"/>
    <col min="13060" max="13060" width="18.5" style="29" customWidth="1"/>
    <col min="13061" max="13061" width="7" style="29" customWidth="1"/>
    <col min="13062" max="13069" width="9" style="29"/>
    <col min="13070" max="13073" width="10.125" style="29" customWidth="1"/>
    <col min="13074" max="13074" width="4.25" style="29" bestFit="1" customWidth="1"/>
    <col min="13075" max="13311" width="9" style="29"/>
    <col min="13312" max="13312" width="10" style="29" customWidth="1"/>
    <col min="13313" max="13313" width="26" style="29" customWidth="1"/>
    <col min="13314" max="13314" width="6.375" style="29" customWidth="1"/>
    <col min="13315" max="13315" width="4.875" style="29" customWidth="1"/>
    <col min="13316" max="13316" width="18.5" style="29" customWidth="1"/>
    <col min="13317" max="13317" width="7" style="29" customWidth="1"/>
    <col min="13318" max="13325" width="9" style="29"/>
    <col min="13326" max="13329" width="10.125" style="29" customWidth="1"/>
    <col min="13330" max="13330" width="4.25" style="29" bestFit="1" customWidth="1"/>
    <col min="13331" max="13567" width="9" style="29"/>
    <col min="13568" max="13568" width="10" style="29" customWidth="1"/>
    <col min="13569" max="13569" width="26" style="29" customWidth="1"/>
    <col min="13570" max="13570" width="6.375" style="29" customWidth="1"/>
    <col min="13571" max="13571" width="4.875" style="29" customWidth="1"/>
    <col min="13572" max="13572" width="18.5" style="29" customWidth="1"/>
    <col min="13573" max="13573" width="7" style="29" customWidth="1"/>
    <col min="13574" max="13581" width="9" style="29"/>
    <col min="13582" max="13585" width="10.125" style="29" customWidth="1"/>
    <col min="13586" max="13586" width="4.25" style="29" bestFit="1" customWidth="1"/>
    <col min="13587" max="13823" width="9" style="29"/>
    <col min="13824" max="13824" width="10" style="29" customWidth="1"/>
    <col min="13825" max="13825" width="26" style="29" customWidth="1"/>
    <col min="13826" max="13826" width="6.375" style="29" customWidth="1"/>
    <col min="13827" max="13827" width="4.875" style="29" customWidth="1"/>
    <col min="13828" max="13828" width="18.5" style="29" customWidth="1"/>
    <col min="13829" max="13829" width="7" style="29" customWidth="1"/>
    <col min="13830" max="13837" width="9" style="29"/>
    <col min="13838" max="13841" width="10.125" style="29" customWidth="1"/>
    <col min="13842" max="13842" width="4.25" style="29" bestFit="1" customWidth="1"/>
    <col min="13843" max="14079" width="9" style="29"/>
    <col min="14080" max="14080" width="10" style="29" customWidth="1"/>
    <col min="14081" max="14081" width="26" style="29" customWidth="1"/>
    <col min="14082" max="14082" width="6.375" style="29" customWidth="1"/>
    <col min="14083" max="14083" width="4.875" style="29" customWidth="1"/>
    <col min="14084" max="14084" width="18.5" style="29" customWidth="1"/>
    <col min="14085" max="14085" width="7" style="29" customWidth="1"/>
    <col min="14086" max="14093" width="9" style="29"/>
    <col min="14094" max="14097" width="10.125" style="29" customWidth="1"/>
    <col min="14098" max="14098" width="4.25" style="29" bestFit="1" customWidth="1"/>
    <col min="14099" max="14335" width="9" style="29"/>
    <col min="14336" max="14336" width="10" style="29" customWidth="1"/>
    <col min="14337" max="14337" width="26" style="29" customWidth="1"/>
    <col min="14338" max="14338" width="6.375" style="29" customWidth="1"/>
    <col min="14339" max="14339" width="4.875" style="29" customWidth="1"/>
    <col min="14340" max="14340" width="18.5" style="29" customWidth="1"/>
    <col min="14341" max="14341" width="7" style="29" customWidth="1"/>
    <col min="14342" max="14349" width="9" style="29"/>
    <col min="14350" max="14353" width="10.125" style="29" customWidth="1"/>
    <col min="14354" max="14354" width="4.25" style="29" bestFit="1" customWidth="1"/>
    <col min="14355" max="14591" width="9" style="29"/>
    <col min="14592" max="14592" width="10" style="29" customWidth="1"/>
    <col min="14593" max="14593" width="26" style="29" customWidth="1"/>
    <col min="14594" max="14594" width="6.375" style="29" customWidth="1"/>
    <col min="14595" max="14595" width="4.875" style="29" customWidth="1"/>
    <col min="14596" max="14596" width="18.5" style="29" customWidth="1"/>
    <col min="14597" max="14597" width="7" style="29" customWidth="1"/>
    <col min="14598" max="14605" width="9" style="29"/>
    <col min="14606" max="14609" width="10.125" style="29" customWidth="1"/>
    <col min="14610" max="14610" width="4.25" style="29" bestFit="1" customWidth="1"/>
    <col min="14611" max="14847" width="9" style="29"/>
    <col min="14848" max="14848" width="10" style="29" customWidth="1"/>
    <col min="14849" max="14849" width="26" style="29" customWidth="1"/>
    <col min="14850" max="14850" width="6.375" style="29" customWidth="1"/>
    <col min="14851" max="14851" width="4.875" style="29" customWidth="1"/>
    <col min="14852" max="14852" width="18.5" style="29" customWidth="1"/>
    <col min="14853" max="14853" width="7" style="29" customWidth="1"/>
    <col min="14854" max="14861" width="9" style="29"/>
    <col min="14862" max="14865" width="10.125" style="29" customWidth="1"/>
    <col min="14866" max="14866" width="4.25" style="29" bestFit="1" customWidth="1"/>
    <col min="14867" max="15103" width="9" style="29"/>
    <col min="15104" max="15104" width="10" style="29" customWidth="1"/>
    <col min="15105" max="15105" width="26" style="29" customWidth="1"/>
    <col min="15106" max="15106" width="6.375" style="29" customWidth="1"/>
    <col min="15107" max="15107" width="4.875" style="29" customWidth="1"/>
    <col min="15108" max="15108" width="18.5" style="29" customWidth="1"/>
    <col min="15109" max="15109" width="7" style="29" customWidth="1"/>
    <col min="15110" max="15117" width="9" style="29"/>
    <col min="15118" max="15121" width="10.125" style="29" customWidth="1"/>
    <col min="15122" max="15122" width="4.25" style="29" bestFit="1" customWidth="1"/>
    <col min="15123" max="15359" width="9" style="29"/>
    <col min="15360" max="15360" width="10" style="29" customWidth="1"/>
    <col min="15361" max="15361" width="26" style="29" customWidth="1"/>
    <col min="15362" max="15362" width="6.375" style="29" customWidth="1"/>
    <col min="15363" max="15363" width="4.875" style="29" customWidth="1"/>
    <col min="15364" max="15364" width="18.5" style="29" customWidth="1"/>
    <col min="15365" max="15365" width="7" style="29" customWidth="1"/>
    <col min="15366" max="15373" width="9" style="29"/>
    <col min="15374" max="15377" width="10.125" style="29" customWidth="1"/>
    <col min="15378" max="15378" width="4.25" style="29" bestFit="1" customWidth="1"/>
    <col min="15379" max="15615" width="9" style="29"/>
    <col min="15616" max="15616" width="10" style="29" customWidth="1"/>
    <col min="15617" max="15617" width="26" style="29" customWidth="1"/>
    <col min="15618" max="15618" width="6.375" style="29" customWidth="1"/>
    <col min="15619" max="15619" width="4.875" style="29" customWidth="1"/>
    <col min="15620" max="15620" width="18.5" style="29" customWidth="1"/>
    <col min="15621" max="15621" width="7" style="29" customWidth="1"/>
    <col min="15622" max="15629" width="9" style="29"/>
    <col min="15630" max="15633" width="10.125" style="29" customWidth="1"/>
    <col min="15634" max="15634" width="4.25" style="29" bestFit="1" customWidth="1"/>
    <col min="15635" max="15871" width="9" style="29"/>
    <col min="15872" max="15872" width="10" style="29" customWidth="1"/>
    <col min="15873" max="15873" width="26" style="29" customWidth="1"/>
    <col min="15874" max="15874" width="6.375" style="29" customWidth="1"/>
    <col min="15875" max="15875" width="4.875" style="29" customWidth="1"/>
    <col min="15876" max="15876" width="18.5" style="29" customWidth="1"/>
    <col min="15877" max="15877" width="7" style="29" customWidth="1"/>
    <col min="15878" max="15885" width="9" style="29"/>
    <col min="15886" max="15889" width="10.125" style="29" customWidth="1"/>
    <col min="15890" max="15890" width="4.25" style="29" bestFit="1" customWidth="1"/>
    <col min="15891" max="16127" width="9" style="29"/>
    <col min="16128" max="16128" width="10" style="29" customWidth="1"/>
    <col min="16129" max="16129" width="26" style="29" customWidth="1"/>
    <col min="16130" max="16130" width="6.375" style="29" customWidth="1"/>
    <col min="16131" max="16131" width="4.875" style="29" customWidth="1"/>
    <col min="16132" max="16132" width="18.5" style="29" customWidth="1"/>
    <col min="16133" max="16133" width="7" style="29" customWidth="1"/>
    <col min="16134" max="16141" width="9" style="29"/>
    <col min="16142" max="16145" width="10.125" style="29" customWidth="1"/>
    <col min="16146" max="16146" width="4.25" style="29" bestFit="1" customWidth="1"/>
    <col min="16147" max="16384" width="9" style="29"/>
  </cols>
  <sheetData>
    <row r="1" spans="1:26" ht="15" customHeight="1" x14ac:dyDescent="0.2">
      <c r="A1" s="28" t="s">
        <v>107</v>
      </c>
      <c r="B1" s="28"/>
      <c r="C1" s="28"/>
      <c r="D1" s="28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</row>
    <row r="2" spans="1:26" ht="47.25" customHeight="1" x14ac:dyDescent="0.2">
      <c r="A2" s="138" t="s">
        <v>4</v>
      </c>
      <c r="B2" s="138"/>
      <c r="C2" s="138"/>
      <c r="D2" s="138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26" ht="14.25" x14ac:dyDescent="0.2">
      <c r="A3" s="30"/>
      <c r="B3" s="30"/>
      <c r="C3" s="30"/>
      <c r="D3" s="30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</row>
    <row r="4" spans="1:26" ht="12.75" customHeight="1" x14ac:dyDescent="0.2">
      <c r="A4" s="148" t="s">
        <v>605</v>
      </c>
      <c r="B4" s="149" t="s">
        <v>108</v>
      </c>
      <c r="C4" s="148"/>
      <c r="D4" s="149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</row>
    <row r="5" spans="1:26" ht="14.25" x14ac:dyDescent="0.2">
      <c r="A5" s="148" t="s">
        <v>109</v>
      </c>
      <c r="B5" s="149"/>
      <c r="C5" s="148"/>
      <c r="D5" s="149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</row>
    <row r="6" spans="1:26" s="33" customFormat="1" ht="12.75" customHeight="1" x14ac:dyDescent="0.2">
      <c r="A6" s="148" t="s">
        <v>110</v>
      </c>
      <c r="B6" s="149"/>
      <c r="C6" s="31"/>
      <c r="D6" s="32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</row>
    <row r="7" spans="1:26" ht="13.5" customHeight="1" x14ac:dyDescent="0.2">
      <c r="A7" s="150" t="s">
        <v>111</v>
      </c>
      <c r="B7" s="151"/>
      <c r="C7" s="150"/>
      <c r="D7" s="151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</row>
    <row r="8" spans="1:26" ht="39" customHeight="1" thickBot="1" x14ac:dyDescent="0.25">
      <c r="A8" s="152" t="s">
        <v>112</v>
      </c>
      <c r="B8" s="153"/>
      <c r="C8" s="153"/>
      <c r="D8" s="153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</row>
    <row r="9" spans="1:26" ht="15" thickBot="1" x14ac:dyDescent="0.25">
      <c r="A9" s="154" t="s">
        <v>113</v>
      </c>
      <c r="B9" s="155"/>
      <c r="C9" s="155"/>
      <c r="D9" s="156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</row>
    <row r="10" spans="1:26" ht="14.25" x14ac:dyDescent="0.2">
      <c r="A10" s="157" t="s">
        <v>114</v>
      </c>
      <c r="B10" s="158"/>
      <c r="C10" s="34" t="s">
        <v>115</v>
      </c>
      <c r="D10" s="35" t="s">
        <v>116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</row>
    <row r="11" spans="1:26" ht="14.25" customHeight="1" x14ac:dyDescent="0.2">
      <c r="A11" s="146" t="s">
        <v>117</v>
      </c>
      <c r="B11" s="147"/>
      <c r="C11" s="36" t="s">
        <v>118</v>
      </c>
      <c r="D11" s="37">
        <v>1.4999999999999999E-2</v>
      </c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</row>
    <row r="12" spans="1:26" ht="14.25" customHeight="1" x14ac:dyDescent="0.2">
      <c r="A12" s="160" t="s">
        <v>119</v>
      </c>
      <c r="B12" s="161"/>
      <c r="C12" s="38" t="s">
        <v>120</v>
      </c>
      <c r="D12" s="39">
        <v>3.0000000000000001E-3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</row>
    <row r="13" spans="1:26" ht="14.25" customHeight="1" x14ac:dyDescent="0.2">
      <c r="A13" s="162" t="s">
        <v>121</v>
      </c>
      <c r="B13" s="163"/>
      <c r="C13" s="38" t="s">
        <v>122</v>
      </c>
      <c r="D13" s="39">
        <v>5.5999999999999999E-3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</row>
    <row r="14" spans="1:26" ht="15.75" customHeight="1" x14ac:dyDescent="0.2">
      <c r="A14" s="160" t="s">
        <v>123</v>
      </c>
      <c r="B14" s="161"/>
      <c r="C14" s="38" t="s">
        <v>124</v>
      </c>
      <c r="D14" s="39">
        <v>8.5000000000000006E-3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</row>
    <row r="15" spans="1:26" ht="14.25" x14ac:dyDescent="0.2">
      <c r="A15" s="160" t="s">
        <v>125</v>
      </c>
      <c r="B15" s="161"/>
      <c r="C15" s="38" t="s">
        <v>126</v>
      </c>
      <c r="D15" s="39">
        <v>3.5000000000000003E-2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</row>
    <row r="16" spans="1:26" ht="14.25" customHeight="1" x14ac:dyDescent="0.2">
      <c r="A16" s="160" t="s">
        <v>127</v>
      </c>
      <c r="B16" s="161"/>
      <c r="C16" s="38"/>
      <c r="D16" s="39">
        <v>0.04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</row>
    <row r="17" spans="1:26" ht="14.25" customHeight="1" x14ac:dyDescent="0.2">
      <c r="A17" s="160" t="s">
        <v>128</v>
      </c>
      <c r="B17" s="161"/>
      <c r="C17" s="38"/>
      <c r="D17" s="39">
        <v>6.4999999999999997E-3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</row>
    <row r="18" spans="1:26" ht="14.25" x14ac:dyDescent="0.2">
      <c r="A18" s="162" t="s">
        <v>129</v>
      </c>
      <c r="B18" s="163"/>
      <c r="C18" s="38"/>
      <c r="D18" s="39">
        <v>0.03</v>
      </c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</row>
    <row r="19" spans="1:26" ht="14.25" x14ac:dyDescent="0.2">
      <c r="A19" s="164" t="s">
        <v>130</v>
      </c>
      <c r="B19" s="165"/>
      <c r="C19" s="40"/>
      <c r="D19" s="41">
        <v>0</v>
      </c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</row>
    <row r="20" spans="1:26" ht="14.25" x14ac:dyDescent="0.2">
      <c r="A20" s="166" t="s">
        <v>131</v>
      </c>
      <c r="B20" s="167"/>
      <c r="C20" s="168"/>
      <c r="D20" s="42">
        <f>((D13+D12+D11+1)*(1+D14)*(1+D15)/(1-D16-D17-D19-D18))-1</f>
        <v>0.15693678505684905</v>
      </c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</row>
    <row r="21" spans="1:26" ht="14.25" x14ac:dyDescent="0.2">
      <c r="A21" s="43"/>
      <c r="B21" s="44"/>
      <c r="C21" s="44"/>
      <c r="D21" s="45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</row>
    <row r="22" spans="1:26" ht="15" x14ac:dyDescent="0.2">
      <c r="A22" s="46" t="s">
        <v>132</v>
      </c>
      <c r="B22" s="47" t="s">
        <v>133</v>
      </c>
      <c r="C22" s="48"/>
      <c r="D22" s="45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</row>
    <row r="23" spans="1:26" ht="15" x14ac:dyDescent="0.2">
      <c r="A23" s="49"/>
      <c r="B23" s="50" t="s">
        <v>134</v>
      </c>
      <c r="C23" s="51"/>
      <c r="D23" s="45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</row>
    <row r="24" spans="1:26" ht="15" thickBot="1" x14ac:dyDescent="0.25">
      <c r="A24" s="52"/>
      <c r="B24" s="53"/>
      <c r="C24" s="54"/>
      <c r="D24" s="55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</row>
    <row r="25" spans="1:26" s="57" customFormat="1" ht="50.25" customHeight="1" thickBot="1" x14ac:dyDescent="0.25">
      <c r="A25" s="169" t="s">
        <v>607</v>
      </c>
      <c r="B25" s="170"/>
      <c r="C25" s="170"/>
      <c r="D25" s="171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</row>
    <row r="26" spans="1:26" s="57" customFormat="1" ht="50.25" customHeight="1" thickBot="1" x14ac:dyDescent="0.25">
      <c r="A26" s="169" t="s">
        <v>608</v>
      </c>
      <c r="B26" s="170"/>
      <c r="C26" s="170"/>
      <c r="D26" s="171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</row>
    <row r="27" spans="1:26" ht="76.5" customHeight="1" x14ac:dyDescent="0.2">
      <c r="A27" s="58"/>
      <c r="B27" s="58"/>
      <c r="C27" s="58"/>
      <c r="D27" s="58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</row>
    <row r="28" spans="1:26" ht="109.5" customHeight="1" x14ac:dyDescent="0.2">
      <c r="A28" s="159" t="s">
        <v>603</v>
      </c>
      <c r="B28" s="159"/>
      <c r="C28" s="159" t="s">
        <v>604</v>
      </c>
      <c r="D28" s="159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</row>
    <row r="29" spans="1:26" ht="97.5" customHeight="1" x14ac:dyDescent="0.2">
      <c r="A29" s="159"/>
      <c r="B29" s="159"/>
      <c r="C29" s="159"/>
      <c r="D29" s="15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</row>
    <row r="30" spans="1:26" ht="14.25" x14ac:dyDescent="0.2">
      <c r="A30" s="59"/>
      <c r="B30" s="59"/>
      <c r="C30" s="59"/>
      <c r="D30" s="59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</row>
    <row r="31" spans="1:26" ht="14.25" x14ac:dyDescent="0.2">
      <c r="A31" s="59"/>
      <c r="B31" s="59"/>
      <c r="C31" s="59"/>
      <c r="D31" s="59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</row>
    <row r="32" spans="1:26" ht="14.25" x14ac:dyDescent="0.2">
      <c r="A32" s="59"/>
      <c r="B32" s="59"/>
      <c r="C32" s="59"/>
      <c r="D32" s="59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</row>
    <row r="33" spans="1:26" ht="14.25" x14ac:dyDescent="0.2">
      <c r="A33" s="59"/>
      <c r="B33" s="59"/>
      <c r="C33" s="59"/>
      <c r="D33" s="59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</row>
    <row r="34" spans="1:26" ht="14.25" x14ac:dyDescent="0.2">
      <c r="A34" s="59"/>
      <c r="B34" s="59"/>
      <c r="C34" s="59"/>
      <c r="D34" s="59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</row>
    <row r="35" spans="1:26" ht="14.25" x14ac:dyDescent="0.2"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</row>
    <row r="36" spans="1:26" ht="14.25" x14ac:dyDescent="0.2"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</row>
    <row r="37" spans="1:26" ht="14.25" x14ac:dyDescent="0.2"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</row>
    <row r="38" spans="1:26" ht="14.25" x14ac:dyDescent="0.2"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</row>
    <row r="39" spans="1:26" ht="14.25" x14ac:dyDescent="0.2"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</row>
    <row r="40" spans="1:26" ht="14.25" x14ac:dyDescent="0.2"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</row>
    <row r="41" spans="1:26" ht="14.25" x14ac:dyDescent="0.2"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</row>
    <row r="42" spans="1:26" ht="14.25" x14ac:dyDescent="0.2"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</row>
    <row r="43" spans="1:26" ht="14.25" x14ac:dyDescent="0.2"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</row>
    <row r="44" spans="1:26" ht="14.25" x14ac:dyDescent="0.2"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</row>
    <row r="45" spans="1:26" ht="14.25" x14ac:dyDescent="0.2"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</row>
    <row r="46" spans="1:26" ht="14.25" x14ac:dyDescent="0.2"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ht="14.25" x14ac:dyDescent="0.2"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ht="14.25" x14ac:dyDescent="0.2"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5:26" ht="14.25" x14ac:dyDescent="0.2"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5:26" ht="14.25" x14ac:dyDescent="0.2"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5:26" ht="14.25" x14ac:dyDescent="0.2"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5:26" ht="14.25" x14ac:dyDescent="0.2"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5:26" ht="14.25" x14ac:dyDescent="0.2"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5:26" ht="14.25" x14ac:dyDescent="0.2"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5:26" ht="14.25" x14ac:dyDescent="0.2"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5:26" ht="14.25" x14ac:dyDescent="0.2"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5:26" ht="14.25" x14ac:dyDescent="0.2"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5:26" ht="14.25" x14ac:dyDescent="0.2"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5:26" ht="14.25" x14ac:dyDescent="0.2"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5:26" ht="14.25" x14ac:dyDescent="0.2"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5:26" ht="14.25" x14ac:dyDescent="0.2"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5:26" ht="14.25" x14ac:dyDescent="0.2"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5:26" ht="14.25" x14ac:dyDescent="0.2"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5:26" ht="14.25" x14ac:dyDescent="0.2"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5:26" ht="14.25" x14ac:dyDescent="0.2"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5:26" ht="14.25" x14ac:dyDescent="0.2"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5:26" ht="14.25" x14ac:dyDescent="0.2"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5:26" ht="14.25" x14ac:dyDescent="0.2"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5:26" ht="14.25" x14ac:dyDescent="0.2"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5:26" ht="14.25" x14ac:dyDescent="0.2"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5:26" ht="14.25" x14ac:dyDescent="0.2"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5:26" ht="14.25" x14ac:dyDescent="0.2"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5:26" ht="14.25" x14ac:dyDescent="0.2"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5:26" ht="14.25" x14ac:dyDescent="0.2"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5:26" ht="14.25" x14ac:dyDescent="0.2"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5:26" ht="14.25" x14ac:dyDescent="0.2"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5:26" ht="14.25" x14ac:dyDescent="0.2"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5:26" ht="14.25" x14ac:dyDescent="0.2"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5:26" ht="14.25" x14ac:dyDescent="0.2"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5:26" ht="14.25" x14ac:dyDescent="0.2"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5:26" ht="14.25" x14ac:dyDescent="0.2"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5:26" ht="14.25" x14ac:dyDescent="0.2"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5:26" ht="14.25" x14ac:dyDescent="0.2"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5:26" ht="14.25" x14ac:dyDescent="0.2"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5:26" ht="14.25" x14ac:dyDescent="0.2"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5:26" ht="14.25" x14ac:dyDescent="0.2"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5:26" ht="14.25" x14ac:dyDescent="0.2"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5:26" ht="14.25" x14ac:dyDescent="0.2"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5:26" ht="14.25" x14ac:dyDescent="0.2"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5:26" ht="14.25" x14ac:dyDescent="0.2"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5:26" ht="14.25" x14ac:dyDescent="0.2"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5:26" ht="14.25" x14ac:dyDescent="0.2"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5:26" ht="14.25" x14ac:dyDescent="0.2"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5:26" ht="14.25" x14ac:dyDescent="0.2"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5:26" ht="14.25" x14ac:dyDescent="0.2"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5:26" ht="14.25" x14ac:dyDescent="0.2"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5:26" ht="14.25" x14ac:dyDescent="0.2"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5:26" ht="14.25" x14ac:dyDescent="0.2"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5:26" ht="14.25" x14ac:dyDescent="0.2"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5:26" ht="14.25" x14ac:dyDescent="0.2"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5:26" ht="14.25" x14ac:dyDescent="0.2"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5:26" ht="14.25" x14ac:dyDescent="0.2"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5:26" ht="14.25" x14ac:dyDescent="0.2"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5:26" ht="14.25" x14ac:dyDescent="0.2"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5:26" ht="14.25" x14ac:dyDescent="0.2"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5:26" ht="14.25" x14ac:dyDescent="0.2"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5:26" ht="14.25" x14ac:dyDescent="0.2"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5:26" ht="14.25" x14ac:dyDescent="0.2"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5:26" ht="14.25" x14ac:dyDescent="0.2"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5:26" ht="14.25" x14ac:dyDescent="0.2"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5:26" ht="14.25" x14ac:dyDescent="0.2"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5:26" ht="14.25" x14ac:dyDescent="0.2"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5:26" ht="14.25" x14ac:dyDescent="0.2"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5:26" ht="14.25" x14ac:dyDescent="0.2"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5:26" ht="14.25" x14ac:dyDescent="0.2"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5:26" ht="14.25" x14ac:dyDescent="0.2"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5:26" ht="14.25" x14ac:dyDescent="0.2"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5:26" ht="14.25" x14ac:dyDescent="0.2"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5:26" ht="14.25" x14ac:dyDescent="0.2"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5:26" ht="14.25" x14ac:dyDescent="0.2"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5:26" ht="14.25" x14ac:dyDescent="0.2"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5:26" ht="14.25" x14ac:dyDescent="0.2"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5:26" ht="14.25" x14ac:dyDescent="0.2"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5:26" ht="14.25" x14ac:dyDescent="0.2"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5:26" ht="14.25" x14ac:dyDescent="0.2"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5:26" ht="14.25" x14ac:dyDescent="0.2"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5:26" ht="14.25" x14ac:dyDescent="0.2"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5:26" ht="14.25" x14ac:dyDescent="0.2"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5:26" ht="14.25" x14ac:dyDescent="0.2"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5:26" ht="14.25" x14ac:dyDescent="0.2"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5:26" ht="14.25" x14ac:dyDescent="0.2"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5:26" ht="14.25" x14ac:dyDescent="0.2"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5:26" ht="14.25" x14ac:dyDescent="0.2"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5:26" ht="14.25" x14ac:dyDescent="0.2"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5:26" ht="14.25" x14ac:dyDescent="0.2"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5:26" ht="14.25" x14ac:dyDescent="0.2"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5:26" ht="14.25" x14ac:dyDescent="0.2"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5:26" ht="14.25" x14ac:dyDescent="0.2"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5:26" ht="14.25" x14ac:dyDescent="0.2"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5:26" ht="14.25" x14ac:dyDescent="0.2"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5:26" ht="14.25" x14ac:dyDescent="0.2"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5:26" ht="14.25" x14ac:dyDescent="0.2"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5:26" ht="14.25" x14ac:dyDescent="0.2"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5:26" ht="14.25" x14ac:dyDescent="0.2"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5:26" ht="14.25" x14ac:dyDescent="0.2"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5:26" ht="14.25" x14ac:dyDescent="0.2"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5:26" ht="14.25" x14ac:dyDescent="0.2"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5:26" ht="14.25" x14ac:dyDescent="0.2"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5:26" ht="14.25" x14ac:dyDescent="0.2"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5:26" ht="14.25" x14ac:dyDescent="0.2"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5:26" ht="14.25" x14ac:dyDescent="0.2"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5:26" ht="14.25" x14ac:dyDescent="0.2"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5:26" ht="14.25" x14ac:dyDescent="0.2"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5:26" ht="14.25" x14ac:dyDescent="0.2"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5:26" ht="14.25" x14ac:dyDescent="0.2"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5:26" ht="14.25" x14ac:dyDescent="0.2"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5:26" ht="14.25" x14ac:dyDescent="0.2"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5:26" ht="14.25" x14ac:dyDescent="0.2"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5:26" ht="14.25" x14ac:dyDescent="0.2"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5:26" ht="14.25" x14ac:dyDescent="0.2"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5:26" ht="14.25" x14ac:dyDescent="0.2"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5:26" ht="14.25" x14ac:dyDescent="0.2"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5:26" ht="14.25" x14ac:dyDescent="0.2"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5:26" ht="14.25" x14ac:dyDescent="0.2"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5:26" ht="14.25" x14ac:dyDescent="0.2"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5:26" ht="14.25" x14ac:dyDescent="0.2"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5:26" ht="14.25" x14ac:dyDescent="0.2"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5:26" ht="14.25" x14ac:dyDescent="0.2"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5:26" ht="14.25" x14ac:dyDescent="0.2"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5:26" ht="14.25" x14ac:dyDescent="0.2"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5:26" ht="14.25" x14ac:dyDescent="0.2"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5:26" ht="14.25" x14ac:dyDescent="0.2"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5:26" ht="14.25" x14ac:dyDescent="0.2"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5:26" ht="14.25" x14ac:dyDescent="0.2"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5:26" ht="14.25" x14ac:dyDescent="0.2"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5:26" ht="14.25" x14ac:dyDescent="0.2"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5:26" ht="14.25" x14ac:dyDescent="0.2"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5:26" ht="14.25" x14ac:dyDescent="0.2"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5:26" ht="14.25" x14ac:dyDescent="0.2"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5:26" ht="14.25" x14ac:dyDescent="0.2"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5:26" ht="14.25" x14ac:dyDescent="0.2"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5:26" ht="14.25" x14ac:dyDescent="0.2"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5:26" ht="14.25" x14ac:dyDescent="0.2"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5:26" ht="14.25" x14ac:dyDescent="0.2"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5:26" ht="14.25" x14ac:dyDescent="0.2"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5:26" ht="14.25" x14ac:dyDescent="0.2"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5:26" ht="14.25" x14ac:dyDescent="0.2"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5:26" ht="14.25" x14ac:dyDescent="0.2"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5:26" ht="14.25" x14ac:dyDescent="0.2"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5:26" ht="14.25" x14ac:dyDescent="0.2"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5:26" ht="14.25" x14ac:dyDescent="0.2"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5:26" ht="14.25" x14ac:dyDescent="0.2"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5:26" ht="14.25" x14ac:dyDescent="0.2"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5:26" ht="14.25" x14ac:dyDescent="0.2"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5:26" ht="14.25" x14ac:dyDescent="0.2"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5:26" ht="14.25" x14ac:dyDescent="0.2"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5:26" ht="14.25" x14ac:dyDescent="0.2"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5:26" ht="14.25" x14ac:dyDescent="0.2"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5:26" ht="14.25" x14ac:dyDescent="0.2"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5:26" ht="14.25" x14ac:dyDescent="0.2"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5:26" ht="14.25" x14ac:dyDescent="0.2"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5:26" ht="14.25" x14ac:dyDescent="0.2"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5:26" ht="14.25" x14ac:dyDescent="0.2"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5:26" ht="14.25" x14ac:dyDescent="0.2"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5:26" ht="14.25" x14ac:dyDescent="0.2"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5:26" ht="14.25" x14ac:dyDescent="0.2"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5:26" ht="14.25" x14ac:dyDescent="0.2"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5:26" ht="14.25" x14ac:dyDescent="0.2"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5:26" ht="14.25" x14ac:dyDescent="0.2"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5:26" ht="14.25" x14ac:dyDescent="0.2"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5:26" ht="14.25" x14ac:dyDescent="0.2"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5:26" ht="14.25" x14ac:dyDescent="0.2"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5:26" ht="14.25" x14ac:dyDescent="0.2"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5:26" ht="14.25" x14ac:dyDescent="0.2"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5:26" ht="14.25" x14ac:dyDescent="0.2"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5:26" ht="14.25" x14ac:dyDescent="0.2"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5:26" ht="14.25" x14ac:dyDescent="0.2"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5:26" ht="14.25" x14ac:dyDescent="0.2"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5:26" ht="14.25" x14ac:dyDescent="0.2"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5:26" ht="14.25" x14ac:dyDescent="0.2"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5:26" ht="14.25" x14ac:dyDescent="0.2"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5:26" ht="14.25" x14ac:dyDescent="0.2"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5:26" ht="14.25" x14ac:dyDescent="0.2"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5:26" ht="14.25" x14ac:dyDescent="0.2"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5:26" ht="14.25" x14ac:dyDescent="0.2"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5:26" ht="14.25" x14ac:dyDescent="0.2"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5:26" ht="14.25" x14ac:dyDescent="0.2"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5:26" ht="14.25" x14ac:dyDescent="0.2"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5:26" ht="14.25" x14ac:dyDescent="0.2"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5:26" ht="14.25" x14ac:dyDescent="0.2"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5:26" ht="14.25" x14ac:dyDescent="0.2"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5:26" ht="14.25" x14ac:dyDescent="0.2"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5:26" ht="14.25" x14ac:dyDescent="0.2"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5:26" ht="14.25" x14ac:dyDescent="0.2"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5:26" ht="14.25" x14ac:dyDescent="0.2"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5:26" ht="14.25" x14ac:dyDescent="0.2"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5:26" ht="14.25" x14ac:dyDescent="0.2"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5:26" ht="14.25" x14ac:dyDescent="0.2"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5:26" ht="14.25" x14ac:dyDescent="0.2"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5:26" ht="14.25" x14ac:dyDescent="0.2"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5:26" ht="14.25" x14ac:dyDescent="0.2"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5:26" ht="14.25" x14ac:dyDescent="0.2"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5:26" ht="14.25" x14ac:dyDescent="0.2"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5:26" ht="14.25" x14ac:dyDescent="0.2"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5:26" ht="14.25" x14ac:dyDescent="0.2"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5:26" ht="14.25" x14ac:dyDescent="0.2"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5:26" ht="14.25" x14ac:dyDescent="0.2"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5:26" ht="14.25" x14ac:dyDescent="0.2"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</row>
    <row r="249" spans="5:26" ht="14.25" x14ac:dyDescent="0.2"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</row>
    <row r="250" spans="5:26" ht="14.25" x14ac:dyDescent="0.2"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</row>
    <row r="251" spans="5:26" ht="14.25" x14ac:dyDescent="0.2"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</row>
    <row r="252" spans="5:26" ht="14.25" x14ac:dyDescent="0.2"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</row>
    <row r="253" spans="5:26" ht="14.25" x14ac:dyDescent="0.2"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</row>
    <row r="254" spans="5:26" ht="14.25" x14ac:dyDescent="0.2"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</row>
    <row r="255" spans="5:26" ht="14.25" x14ac:dyDescent="0.2"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</row>
    <row r="256" spans="5:26" ht="14.25" x14ac:dyDescent="0.2"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</row>
    <row r="257" spans="5:26" ht="14.25" x14ac:dyDescent="0.2"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</row>
    <row r="258" spans="5:26" ht="14.25" x14ac:dyDescent="0.2"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</row>
    <row r="259" spans="5:26" ht="14.25" x14ac:dyDescent="0.2"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</row>
    <row r="260" spans="5:26" ht="14.25" x14ac:dyDescent="0.2"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</row>
    <row r="261" spans="5:26" ht="14.25" x14ac:dyDescent="0.2"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</row>
    <row r="262" spans="5:26" ht="14.25" x14ac:dyDescent="0.2"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</row>
    <row r="263" spans="5:26" ht="14.25" x14ac:dyDescent="0.2"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</row>
    <row r="264" spans="5:26" ht="14.25" x14ac:dyDescent="0.2"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</row>
    <row r="265" spans="5:26" ht="14.25" x14ac:dyDescent="0.2"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</row>
    <row r="266" spans="5:26" ht="14.25" x14ac:dyDescent="0.2"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</row>
    <row r="267" spans="5:26" ht="14.25" x14ac:dyDescent="0.2"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</row>
    <row r="268" spans="5:26" ht="14.25" x14ac:dyDescent="0.2"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</row>
    <row r="269" spans="5:26" ht="14.25" x14ac:dyDescent="0.2"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</row>
    <row r="270" spans="5:26" ht="14.25" x14ac:dyDescent="0.2"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</row>
    <row r="271" spans="5:26" ht="14.25" x14ac:dyDescent="0.2"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</row>
    <row r="272" spans="5:26" ht="14.25" x14ac:dyDescent="0.2"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</row>
    <row r="273" spans="5:26" ht="14.25" x14ac:dyDescent="0.2"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</row>
    <row r="274" spans="5:26" ht="14.25" x14ac:dyDescent="0.2"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</row>
    <row r="275" spans="5:26" ht="14.25" x14ac:dyDescent="0.2"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</row>
    <row r="276" spans="5:26" ht="14.25" x14ac:dyDescent="0.2"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</row>
    <row r="277" spans="5:26" ht="14.25" x14ac:dyDescent="0.2"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</row>
    <row r="278" spans="5:26" ht="14.25" x14ac:dyDescent="0.2"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</row>
    <row r="279" spans="5:26" ht="14.25" x14ac:dyDescent="0.2"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</row>
    <row r="280" spans="5:26" ht="14.25" x14ac:dyDescent="0.2"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</row>
    <row r="281" spans="5:26" ht="14.25" x14ac:dyDescent="0.2"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</row>
    <row r="282" spans="5:26" ht="14.25" x14ac:dyDescent="0.2"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</row>
    <row r="283" spans="5:26" ht="14.25" x14ac:dyDescent="0.2"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</row>
    <row r="284" spans="5:26" ht="14.25" x14ac:dyDescent="0.2"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</row>
    <row r="285" spans="5:26" ht="14.25" x14ac:dyDescent="0.2"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</row>
    <row r="286" spans="5:26" ht="14.25" x14ac:dyDescent="0.2"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</row>
    <row r="287" spans="5:26" ht="14.25" x14ac:dyDescent="0.2"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</row>
    <row r="288" spans="5:26" ht="14.25" x14ac:dyDescent="0.2"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</row>
    <row r="289" spans="5:26" ht="14.25" x14ac:dyDescent="0.2"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</row>
    <row r="290" spans="5:26" ht="14.25" x14ac:dyDescent="0.2"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</row>
    <row r="291" spans="5:26" ht="14.25" x14ac:dyDescent="0.2"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</row>
    <row r="292" spans="5:26" ht="14.25" x14ac:dyDescent="0.2"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</row>
    <row r="293" spans="5:26" ht="14.25" x14ac:dyDescent="0.2"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</row>
    <row r="294" spans="5:26" ht="14.25" x14ac:dyDescent="0.2"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</row>
    <row r="295" spans="5:26" ht="14.25" x14ac:dyDescent="0.2"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</row>
    <row r="296" spans="5:26" ht="14.25" x14ac:dyDescent="0.2"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</row>
    <row r="297" spans="5:26" ht="14.25" x14ac:dyDescent="0.2"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</row>
    <row r="298" spans="5:26" ht="14.25" x14ac:dyDescent="0.2"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</row>
    <row r="299" spans="5:26" ht="14.25" x14ac:dyDescent="0.2"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</row>
    <row r="300" spans="5:26" ht="14.25" x14ac:dyDescent="0.2"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</row>
    <row r="301" spans="5:26" ht="14.25" x14ac:dyDescent="0.2"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</row>
    <row r="302" spans="5:26" ht="14.25" x14ac:dyDescent="0.2"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</row>
    <row r="303" spans="5:26" ht="14.25" x14ac:dyDescent="0.2"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</row>
    <row r="304" spans="5:26" ht="14.25" x14ac:dyDescent="0.2"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</row>
    <row r="305" spans="5:26" ht="14.25" x14ac:dyDescent="0.2"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</row>
    <row r="306" spans="5:26" ht="14.25" x14ac:dyDescent="0.2"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</row>
    <row r="307" spans="5:26" ht="14.25" x14ac:dyDescent="0.2"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</row>
    <row r="308" spans="5:26" ht="14.25" x14ac:dyDescent="0.2"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</row>
    <row r="309" spans="5:26" ht="14.25" x14ac:dyDescent="0.2"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</row>
    <row r="310" spans="5:26" ht="14.25" x14ac:dyDescent="0.2"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</row>
    <row r="311" spans="5:26" ht="14.25" x14ac:dyDescent="0.2"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</row>
    <row r="312" spans="5:26" ht="14.25" x14ac:dyDescent="0.2"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</row>
    <row r="313" spans="5:26" ht="14.25" x14ac:dyDescent="0.2"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</row>
    <row r="314" spans="5:26" ht="14.25" x14ac:dyDescent="0.2"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</row>
    <row r="315" spans="5:26" ht="14.25" x14ac:dyDescent="0.2"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</row>
    <row r="316" spans="5:26" ht="14.25" x14ac:dyDescent="0.2"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</row>
    <row r="317" spans="5:26" ht="14.25" x14ac:dyDescent="0.2"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</row>
    <row r="318" spans="5:26" ht="14.25" x14ac:dyDescent="0.2"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</row>
    <row r="319" spans="5:26" ht="14.25" x14ac:dyDescent="0.2"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</row>
    <row r="320" spans="5:26" ht="14.25" x14ac:dyDescent="0.2"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</row>
    <row r="321" spans="5:26" ht="14.25" x14ac:dyDescent="0.2"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</row>
    <row r="322" spans="5:26" ht="14.25" x14ac:dyDescent="0.2"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</row>
    <row r="323" spans="5:26" ht="14.25" x14ac:dyDescent="0.2"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</row>
    <row r="324" spans="5:26" ht="14.25" x14ac:dyDescent="0.2"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</row>
    <row r="325" spans="5:26" ht="14.25" x14ac:dyDescent="0.2"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</row>
    <row r="326" spans="5:26" ht="14.25" x14ac:dyDescent="0.2"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</row>
    <row r="327" spans="5:26" ht="14.25" x14ac:dyDescent="0.2"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</row>
    <row r="328" spans="5:26" ht="14.25" x14ac:dyDescent="0.2"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</row>
    <row r="329" spans="5:26" ht="14.25" x14ac:dyDescent="0.2"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</row>
    <row r="330" spans="5:26" ht="14.25" x14ac:dyDescent="0.2"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</row>
    <row r="331" spans="5:26" ht="14.25" x14ac:dyDescent="0.2"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</row>
    <row r="332" spans="5:26" ht="14.25" x14ac:dyDescent="0.2"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</row>
    <row r="333" spans="5:26" ht="14.25" x14ac:dyDescent="0.2"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</row>
    <row r="334" spans="5:26" ht="14.25" x14ac:dyDescent="0.2"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</row>
    <row r="335" spans="5:26" ht="14.25" x14ac:dyDescent="0.2"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</row>
    <row r="336" spans="5:26" ht="14.25" x14ac:dyDescent="0.2"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</row>
    <row r="337" spans="5:26" ht="14.25" x14ac:dyDescent="0.2"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</row>
    <row r="338" spans="5:26" ht="14.25" x14ac:dyDescent="0.2"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</row>
    <row r="339" spans="5:26" ht="14.25" x14ac:dyDescent="0.2"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</row>
    <row r="340" spans="5:26" ht="14.25" x14ac:dyDescent="0.2"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</row>
    <row r="341" spans="5:26" ht="14.25" x14ac:dyDescent="0.2"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</row>
    <row r="342" spans="5:26" ht="14.25" x14ac:dyDescent="0.2"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</row>
    <row r="343" spans="5:26" ht="14.25" x14ac:dyDescent="0.2"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</row>
    <row r="344" spans="5:26" ht="14.25" x14ac:dyDescent="0.2"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</row>
    <row r="345" spans="5:26" ht="14.25" x14ac:dyDescent="0.2"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</row>
    <row r="346" spans="5:26" ht="14.25" x14ac:dyDescent="0.2"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</row>
    <row r="347" spans="5:26" ht="14.25" x14ac:dyDescent="0.2"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</row>
    <row r="348" spans="5:26" ht="14.25" x14ac:dyDescent="0.2"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</row>
    <row r="349" spans="5:26" ht="14.25" x14ac:dyDescent="0.2"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</row>
    <row r="350" spans="5:26" ht="14.25" x14ac:dyDescent="0.2"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</row>
    <row r="351" spans="5:26" ht="14.25" x14ac:dyDescent="0.2"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</row>
    <row r="352" spans="5:26" ht="14.25" x14ac:dyDescent="0.2"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</row>
    <row r="353" spans="5:26" ht="14.25" x14ac:dyDescent="0.2"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</row>
    <row r="354" spans="5:26" ht="14.25" x14ac:dyDescent="0.2"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</row>
    <row r="355" spans="5:26" ht="14.25" x14ac:dyDescent="0.2"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</row>
    <row r="356" spans="5:26" ht="14.25" x14ac:dyDescent="0.2"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</row>
    <row r="357" spans="5:26" ht="14.25" x14ac:dyDescent="0.2"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</row>
    <row r="358" spans="5:26" ht="14.25" x14ac:dyDescent="0.2"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</row>
    <row r="359" spans="5:26" ht="14.25" x14ac:dyDescent="0.2"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</row>
    <row r="360" spans="5:26" ht="14.25" x14ac:dyDescent="0.2"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</row>
    <row r="361" spans="5:26" ht="14.25" x14ac:dyDescent="0.2"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</row>
    <row r="362" spans="5:26" ht="14.25" x14ac:dyDescent="0.2"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</row>
    <row r="363" spans="5:26" ht="14.25" x14ac:dyDescent="0.2"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</row>
    <row r="364" spans="5:26" ht="14.25" x14ac:dyDescent="0.2"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</row>
    <row r="365" spans="5:26" ht="14.25" x14ac:dyDescent="0.2"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</row>
    <row r="366" spans="5:26" ht="14.25" x14ac:dyDescent="0.2"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</row>
    <row r="367" spans="5:26" ht="14.25" x14ac:dyDescent="0.2"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</row>
    <row r="368" spans="5:26" ht="14.25" x14ac:dyDescent="0.2"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</row>
    <row r="369" spans="5:26" ht="14.25" x14ac:dyDescent="0.2"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</row>
    <row r="370" spans="5:26" ht="14.25" x14ac:dyDescent="0.2"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</row>
    <row r="371" spans="5:26" ht="14.25" x14ac:dyDescent="0.2"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</row>
    <row r="372" spans="5:26" ht="14.25" x14ac:dyDescent="0.2"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</row>
    <row r="373" spans="5:26" ht="14.25" x14ac:dyDescent="0.2"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</row>
    <row r="374" spans="5:26" ht="14.25" x14ac:dyDescent="0.2"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</row>
    <row r="375" spans="5:26" ht="14.25" x14ac:dyDescent="0.2"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</row>
    <row r="376" spans="5:26" ht="14.25" x14ac:dyDescent="0.2"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</row>
    <row r="377" spans="5:26" ht="14.25" x14ac:dyDescent="0.2"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</row>
    <row r="378" spans="5:26" ht="14.25" x14ac:dyDescent="0.2"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</row>
    <row r="379" spans="5:26" ht="14.25" x14ac:dyDescent="0.2"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</row>
    <row r="380" spans="5:26" ht="14.25" x14ac:dyDescent="0.2"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</row>
    <row r="381" spans="5:26" ht="14.25" x14ac:dyDescent="0.2"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</row>
    <row r="382" spans="5:26" ht="14.25" x14ac:dyDescent="0.2"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</row>
    <row r="383" spans="5:26" ht="14.25" x14ac:dyDescent="0.2"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</row>
    <row r="384" spans="5:26" ht="14.25" x14ac:dyDescent="0.2"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</row>
    <row r="385" spans="5:26" ht="14.25" x14ac:dyDescent="0.2"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</row>
    <row r="386" spans="5:26" ht="14.25" x14ac:dyDescent="0.2"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</row>
    <row r="387" spans="5:26" ht="14.25" x14ac:dyDescent="0.2"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</row>
    <row r="388" spans="5:26" ht="14.25" x14ac:dyDescent="0.2"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</row>
    <row r="389" spans="5:26" ht="14.25" x14ac:dyDescent="0.2"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</row>
    <row r="390" spans="5:26" ht="14.25" x14ac:dyDescent="0.2"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</row>
    <row r="391" spans="5:26" ht="14.25" x14ac:dyDescent="0.2"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</row>
    <row r="392" spans="5:26" ht="14.25" x14ac:dyDescent="0.2"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</row>
    <row r="393" spans="5:26" ht="14.25" x14ac:dyDescent="0.2"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</row>
    <row r="394" spans="5:26" ht="14.25" x14ac:dyDescent="0.2"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</row>
    <row r="395" spans="5:26" ht="14.25" x14ac:dyDescent="0.2"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</row>
    <row r="396" spans="5:26" ht="14.25" x14ac:dyDescent="0.2"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</row>
    <row r="397" spans="5:26" ht="14.25" x14ac:dyDescent="0.2"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</row>
    <row r="398" spans="5:26" ht="14.25" x14ac:dyDescent="0.2"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</row>
    <row r="399" spans="5:26" ht="14.25" x14ac:dyDescent="0.2"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</row>
    <row r="400" spans="5:26" ht="14.25" x14ac:dyDescent="0.2"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</row>
    <row r="401" spans="5:26" ht="14.25" x14ac:dyDescent="0.2"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</row>
    <row r="402" spans="5:26" ht="14.25" x14ac:dyDescent="0.2"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</row>
    <row r="403" spans="5:26" ht="14.25" x14ac:dyDescent="0.2"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</row>
    <row r="404" spans="5:26" ht="14.25" x14ac:dyDescent="0.2"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</row>
    <row r="405" spans="5:26" ht="14.25" x14ac:dyDescent="0.2"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</row>
    <row r="406" spans="5:26" ht="14.25" x14ac:dyDescent="0.2"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</row>
    <row r="407" spans="5:26" ht="14.25" x14ac:dyDescent="0.2"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</row>
    <row r="408" spans="5:26" ht="14.25" x14ac:dyDescent="0.2"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</row>
    <row r="409" spans="5:26" ht="14.25" x14ac:dyDescent="0.2"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</row>
    <row r="410" spans="5:26" ht="14.25" x14ac:dyDescent="0.2"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</row>
    <row r="411" spans="5:26" ht="14.25" x14ac:dyDescent="0.2"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</row>
    <row r="412" spans="5:26" ht="14.25" x14ac:dyDescent="0.2"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</row>
    <row r="413" spans="5:26" ht="14.25" x14ac:dyDescent="0.2"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</row>
    <row r="414" spans="5:26" ht="14.25" x14ac:dyDescent="0.2"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</row>
    <row r="415" spans="5:26" ht="14.25" x14ac:dyDescent="0.2"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</row>
    <row r="416" spans="5:26" ht="14.25" x14ac:dyDescent="0.2"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</row>
  </sheetData>
  <mergeCells count="25">
    <mergeCell ref="A28:B29"/>
    <mergeCell ref="C28:D29"/>
    <mergeCell ref="A12:B12"/>
    <mergeCell ref="A13:B13"/>
    <mergeCell ref="A14:B14"/>
    <mergeCell ref="A15:B15"/>
    <mergeCell ref="A16:B16"/>
    <mergeCell ref="A17:B17"/>
    <mergeCell ref="A18:B18"/>
    <mergeCell ref="A19:B19"/>
    <mergeCell ref="A20:C20"/>
    <mergeCell ref="A25:D25"/>
    <mergeCell ref="A26:D26"/>
    <mergeCell ref="A11:B11"/>
    <mergeCell ref="A2:D2"/>
    <mergeCell ref="A4:B4"/>
    <mergeCell ref="C4:D4"/>
    <mergeCell ref="A5:B5"/>
    <mergeCell ref="C5:D5"/>
    <mergeCell ref="A6:B6"/>
    <mergeCell ref="A7:B7"/>
    <mergeCell ref="C7:D7"/>
    <mergeCell ref="A8:D8"/>
    <mergeCell ref="A9:D9"/>
    <mergeCell ref="A10:B10"/>
  </mergeCells>
  <printOptions horizontalCentered="1" verticalCentered="1"/>
  <pageMargins left="0.51181102362204722" right="0.51181102362204722" top="1.3779527559055118" bottom="0.98425196850393704" header="0.31496062992125984" footer="0.51181102362204722"/>
  <pageSetup paperSize="9" scale="56" orientation="landscape" r:id="rId1"/>
  <headerFooter>
    <oddHeader>&amp;L
Referente a Concorrência Eletrônica n° 10/2024 &amp;C
Prefeitura Municipal de Catalão
CNPJ: 01.505.643/0001-50 &amp;R
Araguari - MG, 28 de maio de 2024</oddHeader>
    <oddFooter>&amp;RRua Nassin Agel Prefeitura - Setor Central - Catalão / GO
(64) 3441-5000 / licitacao@catalao.go.gov.br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531AC-3845-4CF5-84AF-CC078C425FF8}">
  <dimension ref="B2:L50"/>
  <sheetViews>
    <sheetView view="pageBreakPreview" zoomScale="70" zoomScaleNormal="100" zoomScaleSheetLayoutView="70" workbookViewId="0">
      <selection activeCell="E37" sqref="E37:I37"/>
    </sheetView>
  </sheetViews>
  <sheetFormatPr defaultColWidth="9" defaultRowHeight="15" x14ac:dyDescent="0.25"/>
  <cols>
    <col min="1" max="1" width="9" style="100"/>
    <col min="2" max="2" width="12.125" style="100" customWidth="1"/>
    <col min="3" max="3" width="75.125" style="100" customWidth="1"/>
    <col min="4" max="4" width="57.5" style="100" customWidth="1"/>
    <col min="5" max="5" width="56.125" style="100" customWidth="1"/>
    <col min="6" max="6" width="44" style="100" customWidth="1"/>
    <col min="7" max="10" width="9" style="100"/>
    <col min="11" max="12" width="9.5" style="100" bestFit="1" customWidth="1"/>
    <col min="13" max="16384" width="9" style="100"/>
  </cols>
  <sheetData>
    <row r="2" spans="2:12" x14ac:dyDescent="0.25">
      <c r="B2" s="97"/>
      <c r="C2" s="98"/>
      <c r="D2" s="99"/>
      <c r="E2" s="99"/>
    </row>
    <row r="3" spans="2:12" ht="54" customHeight="1" x14ac:dyDescent="0.25">
      <c r="B3" s="173" t="s">
        <v>610</v>
      </c>
      <c r="C3" s="173"/>
      <c r="D3" s="173"/>
      <c r="E3" s="173"/>
    </row>
    <row r="4" spans="2:12" x14ac:dyDescent="0.25">
      <c r="B4" s="98"/>
      <c r="C4" s="98"/>
      <c r="D4" s="98"/>
      <c r="E4" s="98"/>
      <c r="K4" s="101"/>
      <c r="L4" s="101"/>
    </row>
    <row r="5" spans="2:12" x14ac:dyDescent="0.25">
      <c r="B5" s="174" t="s">
        <v>611</v>
      </c>
      <c r="C5" s="174"/>
      <c r="D5" s="174"/>
      <c r="E5" s="174"/>
    </row>
    <row r="6" spans="2:12" x14ac:dyDescent="0.25">
      <c r="B6" s="102" t="s">
        <v>612</v>
      </c>
      <c r="C6" s="102" t="s">
        <v>613</v>
      </c>
      <c r="D6" s="102" t="s">
        <v>614</v>
      </c>
      <c r="E6" s="102" t="s">
        <v>615</v>
      </c>
    </row>
    <row r="7" spans="2:12" x14ac:dyDescent="0.25">
      <c r="B7" s="174" t="s">
        <v>616</v>
      </c>
      <c r="C7" s="174"/>
      <c r="D7" s="174"/>
      <c r="E7" s="174"/>
    </row>
    <row r="8" spans="2:12" x14ac:dyDescent="0.25">
      <c r="B8" s="103" t="s">
        <v>617</v>
      </c>
      <c r="C8" s="104" t="s">
        <v>618</v>
      </c>
      <c r="D8" s="105">
        <v>0.69130000000000003</v>
      </c>
      <c r="E8" s="105">
        <v>0.69130000000000003</v>
      </c>
    </row>
    <row r="9" spans="2:12" x14ac:dyDescent="0.25">
      <c r="B9" s="103" t="s">
        <v>619</v>
      </c>
      <c r="C9" s="104" t="s">
        <v>620</v>
      </c>
      <c r="D9" s="105">
        <v>0.08</v>
      </c>
      <c r="E9" s="105">
        <v>0.08</v>
      </c>
    </row>
    <row r="10" spans="2:12" x14ac:dyDescent="0.25">
      <c r="B10" s="103" t="s">
        <v>621</v>
      </c>
      <c r="C10" s="104" t="s">
        <v>622</v>
      </c>
      <c r="D10" s="105">
        <v>5.1799999999999999E-2</v>
      </c>
      <c r="E10" s="105">
        <v>5.1799999999999999E-2</v>
      </c>
    </row>
    <row r="11" spans="2:12" x14ac:dyDescent="0.25">
      <c r="B11" s="103" t="s">
        <v>623</v>
      </c>
      <c r="C11" s="104" t="s">
        <v>624</v>
      </c>
      <c r="D11" s="105">
        <v>3.4599999999999999E-2</v>
      </c>
      <c r="E11" s="105">
        <v>3.4599999999999999E-2</v>
      </c>
    </row>
    <row r="12" spans="2:12" x14ac:dyDescent="0.25">
      <c r="B12" s="103" t="s">
        <v>625</v>
      </c>
      <c r="C12" s="104" t="s">
        <v>626</v>
      </c>
      <c r="D12" s="105">
        <v>6.8999999999999999E-3</v>
      </c>
      <c r="E12" s="105">
        <v>6.8999999999999999E-3</v>
      </c>
    </row>
    <row r="13" spans="2:12" x14ac:dyDescent="0.25">
      <c r="B13" s="103" t="s">
        <v>627</v>
      </c>
      <c r="C13" s="104" t="s">
        <v>628</v>
      </c>
      <c r="D13" s="105">
        <v>8.6400000000000005E-2</v>
      </c>
      <c r="E13" s="105">
        <v>8.6400000000000005E-2</v>
      </c>
    </row>
    <row r="14" spans="2:12" x14ac:dyDescent="0.25">
      <c r="B14" s="103" t="s">
        <v>629</v>
      </c>
      <c r="C14" s="104" t="s">
        <v>630</v>
      </c>
      <c r="D14" s="105">
        <v>0.1037</v>
      </c>
      <c r="E14" s="105">
        <v>0.1037</v>
      </c>
    </row>
    <row r="15" spans="2:12" x14ac:dyDescent="0.25">
      <c r="B15" s="103" t="s">
        <v>631</v>
      </c>
      <c r="C15" s="104" t="s">
        <v>632</v>
      </c>
      <c r="D15" s="105">
        <v>2.07E-2</v>
      </c>
      <c r="E15" s="105">
        <v>2.07E-2</v>
      </c>
    </row>
    <row r="16" spans="2:12" x14ac:dyDescent="0.25">
      <c r="B16" s="103" t="s">
        <v>633</v>
      </c>
      <c r="C16" s="104" t="s">
        <v>634</v>
      </c>
      <c r="D16" s="105">
        <v>3.4599999999999999E-2</v>
      </c>
      <c r="E16" s="105">
        <v>3.4599999999999999E-2</v>
      </c>
    </row>
    <row r="17" spans="2:5" x14ac:dyDescent="0.25">
      <c r="B17" s="102" t="s">
        <v>635</v>
      </c>
      <c r="C17" s="106" t="s">
        <v>636</v>
      </c>
      <c r="D17" s="107">
        <f>SUM(D8:D16)</f>
        <v>1.1099999999999999</v>
      </c>
      <c r="E17" s="107">
        <f>SUM(E8:E16)</f>
        <v>1.1099999999999999</v>
      </c>
    </row>
    <row r="18" spans="2:5" x14ac:dyDescent="0.25">
      <c r="B18" s="174" t="s">
        <v>637</v>
      </c>
      <c r="C18" s="174"/>
      <c r="D18" s="174"/>
      <c r="E18" s="174"/>
    </row>
    <row r="19" spans="2:5" x14ac:dyDescent="0.25">
      <c r="B19" s="103" t="s">
        <v>638</v>
      </c>
      <c r="C19" s="104" t="s">
        <v>639</v>
      </c>
      <c r="D19" s="105">
        <v>0.17710000000000001</v>
      </c>
      <c r="E19" s="105">
        <v>0</v>
      </c>
    </row>
    <row r="20" spans="2:5" x14ac:dyDescent="0.25">
      <c r="B20" s="103" t="s">
        <v>640</v>
      </c>
      <c r="C20" s="104" t="s">
        <v>641</v>
      </c>
      <c r="D20" s="105">
        <v>4.4400000000000002E-2</v>
      </c>
      <c r="E20" s="105">
        <v>0</v>
      </c>
    </row>
    <row r="21" spans="2:5" x14ac:dyDescent="0.25">
      <c r="B21" s="103" t="s">
        <v>642</v>
      </c>
      <c r="C21" s="104" t="s">
        <v>643</v>
      </c>
      <c r="D21" s="105">
        <v>8.3000000000000001E-3</v>
      </c>
      <c r="E21" s="105">
        <v>6.3E-3</v>
      </c>
    </row>
    <row r="22" spans="2:5" x14ac:dyDescent="0.25">
      <c r="B22" s="103" t="s">
        <v>644</v>
      </c>
      <c r="C22" s="104" t="s">
        <v>645</v>
      </c>
      <c r="D22" s="105">
        <v>1.6999999999999999E-3</v>
      </c>
      <c r="E22" s="105">
        <v>1.2999999999999999E-3</v>
      </c>
    </row>
    <row r="23" spans="2:5" x14ac:dyDescent="0.25">
      <c r="B23" s="103" t="s">
        <v>646</v>
      </c>
      <c r="C23" s="104" t="s">
        <v>647</v>
      </c>
      <c r="D23" s="105">
        <v>5.9999999999999995E-4</v>
      </c>
      <c r="E23" s="105">
        <v>5.0000000000000001E-4</v>
      </c>
    </row>
    <row r="24" spans="2:5" x14ac:dyDescent="0.25">
      <c r="B24" s="103" t="s">
        <v>648</v>
      </c>
      <c r="C24" s="104" t="s">
        <v>649</v>
      </c>
      <c r="D24" s="105">
        <v>7.4000000000000003E-3</v>
      </c>
      <c r="E24" s="105">
        <v>2.0000000000000001E-4</v>
      </c>
    </row>
    <row r="25" spans="2:5" x14ac:dyDescent="0.25">
      <c r="B25" s="103" t="s">
        <v>650</v>
      </c>
      <c r="C25" s="104" t="s">
        <v>651</v>
      </c>
      <c r="D25" s="105">
        <v>0.1479</v>
      </c>
      <c r="E25" s="105">
        <v>5.5999999999999999E-3</v>
      </c>
    </row>
    <row r="26" spans="2:5" x14ac:dyDescent="0.25">
      <c r="B26" s="103" t="s">
        <v>652</v>
      </c>
      <c r="C26" s="104" t="s">
        <v>653</v>
      </c>
      <c r="D26" s="105">
        <v>2.9999999999999997E-4</v>
      </c>
      <c r="E26" s="105">
        <v>0.1111</v>
      </c>
    </row>
    <row r="27" spans="2:5" x14ac:dyDescent="0.25">
      <c r="B27" s="103" t="s">
        <v>654</v>
      </c>
      <c r="C27" s="104" t="s">
        <v>655</v>
      </c>
      <c r="D27" s="105">
        <v>0.1109</v>
      </c>
      <c r="E27" s="105">
        <v>8.3299999999999999E-2</v>
      </c>
    </row>
    <row r="28" spans="2:5" x14ac:dyDescent="0.25">
      <c r="B28" s="102" t="s">
        <v>656</v>
      </c>
      <c r="C28" s="106" t="s">
        <v>636</v>
      </c>
      <c r="D28" s="107">
        <f>SUM(D19:D27)</f>
        <v>0.49859999999999999</v>
      </c>
      <c r="E28" s="107">
        <f>SUM(E19:E27)</f>
        <v>0.20829999999999999</v>
      </c>
    </row>
    <row r="29" spans="2:5" x14ac:dyDescent="0.25">
      <c r="B29" s="174" t="s">
        <v>657</v>
      </c>
      <c r="C29" s="174"/>
      <c r="D29" s="174"/>
      <c r="E29" s="174"/>
    </row>
    <row r="30" spans="2:5" x14ac:dyDescent="0.25">
      <c r="B30" s="103" t="s">
        <v>658</v>
      </c>
      <c r="C30" s="104" t="s">
        <v>659</v>
      </c>
      <c r="D30" s="105">
        <v>4.8500000000000001E-2</v>
      </c>
      <c r="E30" s="105">
        <v>4.5499999999999999E-2</v>
      </c>
    </row>
    <row r="31" spans="2:5" x14ac:dyDescent="0.25">
      <c r="B31" s="103" t="s">
        <v>660</v>
      </c>
      <c r="C31" s="104" t="s">
        <v>661</v>
      </c>
      <c r="D31" s="105">
        <v>2.5999999999999999E-3</v>
      </c>
      <c r="E31" s="105">
        <v>2.2000000000000001E-3</v>
      </c>
    </row>
    <row r="32" spans="2:5" x14ac:dyDescent="0.25">
      <c r="B32" s="103" t="s">
        <v>662</v>
      </c>
      <c r="C32" s="104" t="s">
        <v>663</v>
      </c>
      <c r="D32" s="105">
        <v>4.9500000000000002E-2</v>
      </c>
      <c r="E32" s="105">
        <v>3.6700000000000003E-2</v>
      </c>
    </row>
    <row r="33" spans="2:8" x14ac:dyDescent="0.25">
      <c r="B33" s="103" t="s">
        <v>664</v>
      </c>
      <c r="C33" s="104" t="s">
        <v>665</v>
      </c>
      <c r="D33" s="105">
        <v>5.1000000000000004E-3</v>
      </c>
      <c r="E33" s="105">
        <v>3.8E-3</v>
      </c>
    </row>
    <row r="34" spans="2:8" x14ac:dyDescent="0.25">
      <c r="B34" s="102" t="s">
        <v>666</v>
      </c>
      <c r="C34" s="106" t="s">
        <v>636</v>
      </c>
      <c r="D34" s="107">
        <f>SUM(D30:D33)</f>
        <v>0.10569999999999999</v>
      </c>
      <c r="E34" s="107">
        <f>SUM(E30:E33)</f>
        <v>8.8200000000000001E-2</v>
      </c>
    </row>
    <row r="35" spans="2:8" x14ac:dyDescent="0.25">
      <c r="B35" s="174" t="s">
        <v>667</v>
      </c>
      <c r="C35" s="174"/>
      <c r="D35" s="174"/>
      <c r="E35" s="174"/>
    </row>
    <row r="36" spans="2:8" x14ac:dyDescent="0.25">
      <c r="B36" s="103" t="s">
        <v>668</v>
      </c>
      <c r="C36" s="104" t="s">
        <v>669</v>
      </c>
      <c r="D36" s="105">
        <v>0.1885</v>
      </c>
      <c r="E36" s="105">
        <v>7.8700000000000006E-2</v>
      </c>
    </row>
    <row r="37" spans="2:8" x14ac:dyDescent="0.25">
      <c r="B37" s="103" t="s">
        <v>670</v>
      </c>
      <c r="C37" s="108" t="s">
        <v>671</v>
      </c>
      <c r="D37" s="105">
        <v>5.0000000000000001E-3</v>
      </c>
      <c r="E37" s="105">
        <v>3.8E-3</v>
      </c>
    </row>
    <row r="38" spans="2:8" x14ac:dyDescent="0.25">
      <c r="B38" s="103" t="s">
        <v>672</v>
      </c>
      <c r="C38" s="108" t="s">
        <v>673</v>
      </c>
      <c r="D38" s="105">
        <v>2.5000000000000001E-3</v>
      </c>
      <c r="E38" s="105">
        <v>1.9E-3</v>
      </c>
    </row>
    <row r="39" spans="2:8" x14ac:dyDescent="0.25">
      <c r="B39" s="102" t="s">
        <v>674</v>
      </c>
      <c r="C39" s="106" t="s">
        <v>636</v>
      </c>
      <c r="D39" s="107">
        <f>SUM(D36:D38)</f>
        <v>0.19600000000000001</v>
      </c>
      <c r="E39" s="107">
        <f>SUM(E36:E38)</f>
        <v>8.4400000000000003E-2</v>
      </c>
    </row>
    <row r="40" spans="2:8" x14ac:dyDescent="0.25">
      <c r="B40" s="109"/>
      <c r="C40" s="109" t="s">
        <v>675</v>
      </c>
      <c r="D40" s="110">
        <f>D39+D34+D28+D17</f>
        <v>1.9102999999999999</v>
      </c>
      <c r="E40" s="110">
        <f>E39+E34+E28+E17</f>
        <v>1.4908999999999999</v>
      </c>
    </row>
    <row r="41" spans="2:8" x14ac:dyDescent="0.25">
      <c r="B41" s="111"/>
      <c r="C41" s="111"/>
      <c r="D41" s="111"/>
      <c r="E41" s="111"/>
    </row>
    <row r="42" spans="2:8" ht="12.75" customHeight="1" x14ac:dyDescent="0.25">
      <c r="F42" s="112"/>
      <c r="G42" s="112"/>
      <c r="H42" s="112"/>
    </row>
    <row r="43" spans="2:8" x14ac:dyDescent="0.25">
      <c r="B43" s="111"/>
      <c r="C43" s="113"/>
      <c r="D43" s="111"/>
      <c r="E43" s="111"/>
    </row>
    <row r="44" spans="2:8" ht="111" customHeight="1" x14ac:dyDescent="0.25">
      <c r="B44" s="122" t="s">
        <v>603</v>
      </c>
      <c r="C44" s="122"/>
      <c r="D44" s="123" t="s">
        <v>604</v>
      </c>
      <c r="E44" s="123"/>
      <c r="F44" s="114"/>
      <c r="G44" s="114"/>
      <c r="H44" s="114"/>
    </row>
    <row r="45" spans="2:8" x14ac:dyDescent="0.25">
      <c r="B45" s="172"/>
      <c r="C45" s="172"/>
      <c r="D45" s="115"/>
      <c r="E45" s="116"/>
    </row>
    <row r="46" spans="2:8" x14ac:dyDescent="0.25">
      <c r="B46" s="172"/>
      <c r="C46" s="172"/>
      <c r="D46" s="115"/>
      <c r="E46" s="116"/>
    </row>
    <row r="47" spans="2:8" x14ac:dyDescent="0.25">
      <c r="B47" s="172"/>
      <c r="C47" s="172"/>
      <c r="D47" s="115"/>
      <c r="E47" s="116"/>
    </row>
    <row r="48" spans="2:8" x14ac:dyDescent="0.25">
      <c r="B48" s="172"/>
      <c r="C48" s="172"/>
      <c r="D48" s="115"/>
      <c r="E48" s="116"/>
    </row>
    <row r="49" spans="2:5" x14ac:dyDescent="0.25">
      <c r="B49" s="33"/>
      <c r="C49" s="33"/>
      <c r="D49" s="33"/>
      <c r="E49" s="117"/>
    </row>
    <row r="50" spans="2:5" x14ac:dyDescent="0.25">
      <c r="B50" s="33"/>
      <c r="C50" s="33"/>
      <c r="D50" s="33"/>
      <c r="E50" s="117"/>
    </row>
  </sheetData>
  <mergeCells count="12">
    <mergeCell ref="B48:C48"/>
    <mergeCell ref="B3:E3"/>
    <mergeCell ref="B5:E5"/>
    <mergeCell ref="B7:E7"/>
    <mergeCell ref="B18:E18"/>
    <mergeCell ref="B29:E29"/>
    <mergeCell ref="B35:E35"/>
    <mergeCell ref="B44:C44"/>
    <mergeCell ref="D44:E44"/>
    <mergeCell ref="B45:C45"/>
    <mergeCell ref="B46:C46"/>
    <mergeCell ref="B47:C47"/>
  </mergeCells>
  <printOptions horizontalCentered="1" verticalCentered="1"/>
  <pageMargins left="0.51181102362204722" right="0.51181102362204722" top="0.98425196850393704" bottom="0.78740157480314965" header="0.31496062992125984" footer="0.31496062992125984"/>
  <pageSetup paperSize="9" scale="60" orientation="landscape" r:id="rId1"/>
  <headerFooter>
    <oddHeader>&amp;L 
Att.: Sr. Presidente da Comissão de Licitação
Ref.: Concorrência Eletrônica n° 10/2024 &amp;C
Prefeitura Municipal de Catalão
CNPJ: 01.505.643/0001-50 &amp;R
Araguari - MG, 28 de maio de 2024</oddHeader>
    <oddFooter>&amp;RRua Nassin Agel Prefeitura - Setor Central - Catalão / GO
(64) 3441-5000 / licitacao@catalao.go.gov.br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</vt:i4>
      </vt:variant>
    </vt:vector>
  </HeadingPairs>
  <TitlesOfParts>
    <vt:vector size="8" baseType="lpstr">
      <vt:lpstr>Orçamento Sintético</vt:lpstr>
      <vt:lpstr>CPUs</vt:lpstr>
      <vt:lpstr>Mat., Mão obra e Eqp - Lote  04</vt:lpstr>
      <vt:lpstr>CFF</vt:lpstr>
      <vt:lpstr>BDI 1</vt:lpstr>
      <vt:lpstr>BDI 2</vt:lpstr>
      <vt:lpstr>Encargos Sociais</vt:lpstr>
      <vt:lpstr>'Encargos Sociais'!Area_de_impressao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dell</cp:lastModifiedBy>
  <cp:revision>0</cp:revision>
  <cp:lastPrinted>2024-06-04T17:26:17Z</cp:lastPrinted>
  <dcterms:created xsi:type="dcterms:W3CDTF">2024-05-22T18:19:05Z</dcterms:created>
  <dcterms:modified xsi:type="dcterms:W3CDTF">2024-06-04T17:27:10Z</dcterms:modified>
</cp:coreProperties>
</file>